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 کمیته کابل\1. وندور\"/>
    </mc:Choice>
  </mc:AlternateContent>
  <workbookProtection workbookAlgorithmName="SHA-512" workbookHashValue="mOu+Gv5RF0DOoxm29JY+pJfQzX0dV7YsAzrnk+hsHShVB6GH3qGkj4LV5RanvFbEs/9N/hPA5HSkDc2fQ8ANXA==" workbookSaltValue="ImfwIlhSx9Je1/1hzEbbPw==" workbookSpinCount="100000" lockStructure="1"/>
  <bookViews>
    <workbookView xWindow="0" yWindow="0" windowWidth="24000" windowHeight="9600"/>
  </bookViews>
  <sheets>
    <sheet name="هادی روکش دار(CC) فشارمتوسط" sheetId="1" r:id="rId1"/>
  </sheets>
  <definedNames>
    <definedName name="_xlnm.Print_Area" localSheetId="0">'هادی روکش دار(CC) فشارمتوسط'!$A$1:$L$23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M24" i="1" s="1"/>
  <c r="N24" i="1" s="1"/>
  <c r="G25" i="1" l="1"/>
  <c r="M25" i="1" s="1"/>
  <c r="N25" i="1" s="1"/>
  <c r="G20" i="1" l="1"/>
  <c r="M20" i="1" s="1"/>
  <c r="N20" i="1" s="1"/>
  <c r="G21" i="1"/>
  <c r="M21" i="1" s="1"/>
  <c r="N21" i="1" s="1"/>
  <c r="G19" i="1"/>
  <c r="M19" i="1" s="1"/>
  <c r="N19" i="1" s="1"/>
  <c r="G18" i="1" l="1"/>
  <c r="M18" i="1" s="1"/>
  <c r="N18" i="1" s="1"/>
  <c r="G17" i="1"/>
  <c r="M17" i="1" s="1"/>
  <c r="N17" i="1" s="1"/>
  <c r="G23" i="1" l="1"/>
  <c r="M23" i="1" s="1"/>
  <c r="N23" i="1" s="1"/>
  <c r="G22" i="1"/>
  <c r="M22" i="1" s="1"/>
  <c r="N22" i="1" s="1"/>
  <c r="I1" i="1" l="1"/>
  <c r="J24" i="1" s="1"/>
  <c r="I24" i="1" s="1"/>
  <c r="M1" i="1"/>
  <c r="G3" i="1"/>
  <c r="M3" i="1" s="1"/>
  <c r="N3" i="1" s="1"/>
  <c r="G4" i="1"/>
  <c r="M4" i="1" s="1"/>
  <c r="N4" i="1" s="1"/>
  <c r="G5" i="1"/>
  <c r="M5" i="1" s="1"/>
  <c r="N5" i="1" s="1"/>
  <c r="G6" i="1"/>
  <c r="M6" i="1" s="1"/>
  <c r="N6" i="1" s="1"/>
  <c r="G7" i="1"/>
  <c r="M7" i="1" s="1"/>
  <c r="N7" i="1" s="1"/>
  <c r="G8" i="1"/>
  <c r="M8" i="1" s="1"/>
  <c r="N8" i="1" s="1"/>
  <c r="G9" i="1"/>
  <c r="M9" i="1" s="1"/>
  <c r="N9" i="1" s="1"/>
  <c r="G10" i="1"/>
  <c r="M10" i="1" s="1"/>
  <c r="N10" i="1" s="1"/>
  <c r="G11" i="1"/>
  <c r="M11" i="1" s="1"/>
  <c r="N11" i="1" s="1"/>
  <c r="G12" i="1"/>
  <c r="M12" i="1" s="1"/>
  <c r="N12" i="1" s="1"/>
  <c r="G13" i="1"/>
  <c r="M13" i="1" s="1"/>
  <c r="N13" i="1" s="1"/>
  <c r="G14" i="1"/>
  <c r="M14" i="1" s="1"/>
  <c r="N14" i="1" s="1"/>
  <c r="G15" i="1"/>
  <c r="M15" i="1" s="1"/>
  <c r="N15" i="1" s="1"/>
  <c r="G16" i="1"/>
  <c r="M16" i="1" s="1"/>
  <c r="N16" i="1" s="1"/>
  <c r="J20" i="1" l="1"/>
  <c r="I20" i="1" s="1"/>
  <c r="J25" i="1"/>
  <c r="I25" i="1" s="1"/>
  <c r="J19" i="1"/>
  <c r="I19" i="1" s="1"/>
  <c r="J21" i="1"/>
  <c r="I21" i="1" s="1"/>
  <c r="J22" i="1"/>
  <c r="I22" i="1" s="1"/>
  <c r="J17" i="1"/>
  <c r="I17" i="1" s="1"/>
  <c r="J18" i="1"/>
  <c r="I18" i="1" s="1"/>
  <c r="J23" i="1"/>
  <c r="I23" i="1" s="1"/>
  <c r="J14" i="1"/>
  <c r="I14" i="1" s="1"/>
  <c r="J12" i="1"/>
  <c r="I12" i="1" s="1"/>
  <c r="J9" i="1"/>
  <c r="I9" i="1" s="1"/>
  <c r="J11" i="1"/>
  <c r="I11" i="1" s="1"/>
  <c r="J5" i="1"/>
  <c r="I5" i="1" s="1"/>
  <c r="J16" i="1"/>
  <c r="I16" i="1" s="1"/>
  <c r="J13" i="1"/>
  <c r="I13" i="1" s="1"/>
  <c r="J10" i="1"/>
  <c r="I10" i="1" s="1"/>
  <c r="J7" i="1"/>
  <c r="I7" i="1" s="1"/>
  <c r="J4" i="1"/>
  <c r="I4" i="1" s="1"/>
  <c r="J15" i="1"/>
  <c r="I15" i="1" s="1"/>
  <c r="J8" i="1"/>
  <c r="I8" i="1" s="1"/>
  <c r="J6" i="1"/>
  <c r="I6" i="1" s="1"/>
  <c r="J3" i="1"/>
  <c r="I3" i="1" s="1"/>
</calcChain>
</file>

<file path=xl/sharedStrings.xml><?xml version="1.0" encoding="utf-8"?>
<sst xmlns="http://schemas.openxmlformats.org/spreadsheetml/2006/main" count="140" uniqueCount="89">
  <si>
    <t>الزامات هادی های روکش دار فشار متوسط CC</t>
  </si>
  <si>
    <t>هادی هوایی HYENA فشرده روکش دار 20 کیلوولت (CC)</t>
  </si>
  <si>
    <t xml:space="preserve">اصفهان - خ امام خمینی-نرسیده به پل شهید خرازی-کدپستی 8189637841
تلفن:33367400-031
نمابر: 33369949-031
</t>
  </si>
  <si>
    <t>هادی هوایی MINK فشرده روکش دار 20 کیلوولت (CC)</t>
  </si>
  <si>
    <t>سیستم کوثر سپاهان (سیم و کابل اختر)</t>
  </si>
  <si>
    <t xml:space="preserve">تهران- خ شریعتی-بهار شیراز-پ13-کدپستی 1565839331
تلفن:77529690-021
نمابر:77504594-021
</t>
  </si>
  <si>
    <t>27500/977</t>
  </si>
  <si>
    <t>سیمکو</t>
  </si>
  <si>
    <t>27500/1442</t>
  </si>
  <si>
    <t xml:space="preserve">یزد- شهرک صنعتی یزد- بلوار ابریشم- بلوار نارون- خ یابان ستاره
تلفن:03537273334
نمابر:03537273019
</t>
  </si>
  <si>
    <t>27500/1441</t>
  </si>
  <si>
    <t>ستاره یزد</t>
  </si>
  <si>
    <t>27500/4595</t>
  </si>
  <si>
    <t>27500/4594</t>
  </si>
  <si>
    <t>سیم راد سما</t>
  </si>
  <si>
    <t>1398/02/30</t>
  </si>
  <si>
    <t>تهران سعادت آباد بلوار دریا نبش مطهری شمالی پلاک 163 طبقه چهارم کدپستی: 1998875698
تلفن: 88763955
نمابر: 88698824</t>
  </si>
  <si>
    <t>توسعه برق ایران</t>
  </si>
  <si>
    <t>تهران-خ کلاهدوز(دولت)-پایین چهارراه دیباچی و دلبخواه-پ16-واحد401
تلفن:22783158-021
نمابر:22783175-021</t>
  </si>
  <si>
    <t>آلفا صنعت پارس</t>
  </si>
  <si>
    <t>27500/8606</t>
  </si>
  <si>
    <t>اصفهان - شهرک صنعتی مورچه خورت - خیابان شیخ بهایی -خیابان رازی - پلاک 105
تلفن:-03145643120
فکس:  03145644186</t>
  </si>
  <si>
    <t>27500/5804</t>
  </si>
  <si>
    <t>شایان سیمکان</t>
  </si>
  <si>
    <r>
      <rPr>
        <b/>
        <sz val="24"/>
        <color rgb="FFFF0000"/>
        <rFont val="B Nazanin"/>
        <charset val="178"/>
      </rPr>
      <t>* تهیه کابل از این لیست منوط به عدم انقضای تاریخ اعتبار گواهی شرکت توانیر می باشد و مسئولیت عدم توجه به این موضوع به عهده خریدار خواهد بود.
* کلیه ناظرین محترم ملزم به کنترل موارد مندرج در وندور از جمله تاریخ انقضای گواهی می باشند.
* در صورت هرگونه ابهام با دبیر کمیته های فنی شرکت توزیع برق استان مرکزی تماس حاصل فرمائید.</t>
    </r>
    <r>
      <rPr>
        <b/>
        <sz val="24"/>
        <color theme="1"/>
        <rFont val="B Nazanin"/>
        <charset val="178"/>
      </rPr>
      <t xml:space="preserve">
1. قرقره کابل سالم و دارای پلاک فلزی با حک مشخصات کامل کابل و نام سازنده
2. تطابق سطح مقطع و تعداد رشته ها با آخرین استاندارد
3. حک یا چاپ نام سازنده و مشخصات کامل کابل بر روی کابل الزامی است.
(تذکر: در صورت وجود کوچکترین مغایرت در نام شرکت سازنده یا استفاده از هرگونه علائم اختصاری، هماهنگی و استعلام از دبیر کمیته های فنی الزامی است.)
4. کیفیت چاپ بایستی به نحوی باشد که پس از ده مرتبه مالش با پارچه نخی نم دار بر روی علائم چاپی، ماندگاری آن حفظ گردد.
5. کابل بایستی سالم، نو و فاقد هرگونه زدگی باشد.
6. وزن یک متر سیم با مقادیر استاندارد مطابقت داشته باشد.</t>
    </r>
  </si>
  <si>
    <t>تهران-خ استاد مطهری-خ شهید افراز-خ7-شماره26-کدپستی1587683511
تلفن:88736731-021
نمابر:88733952-021</t>
  </si>
  <si>
    <t>1396/08/09</t>
  </si>
  <si>
    <t>27500/7039</t>
  </si>
  <si>
    <t>هادی هوایی MINK و HYENA فشرده روکش دار 20 کیلوولت (CC)</t>
  </si>
  <si>
    <t>سیم و کابل تبریز (سیمکات)</t>
  </si>
  <si>
    <t>هادی روکش دار 20 کیلوولت فشرده (CC)</t>
  </si>
  <si>
    <t>ارسال نامه</t>
  </si>
  <si>
    <t>تاریخ انقضا گواهی (میلادی)</t>
  </si>
  <si>
    <t>تاریخ انقضا گواهی (شمسی)</t>
  </si>
  <si>
    <t>توضیحات</t>
  </si>
  <si>
    <t>آدرس/شماره تماس/فکس</t>
  </si>
  <si>
    <t>روز مانده تاانقضای تائیدیه</t>
  </si>
  <si>
    <t>وضعیت</t>
  </si>
  <si>
    <t>شماره استاندارد</t>
  </si>
  <si>
    <t>تاریخ انقضا گواهی</t>
  </si>
  <si>
    <t>تاریخ صدور گواهی</t>
  </si>
  <si>
    <t>شماره گواهی</t>
  </si>
  <si>
    <t>مشخصات کالای مورد تائید</t>
  </si>
  <si>
    <t>نام شرکت سازنده/تامین کننده</t>
  </si>
  <si>
    <t>ردیف</t>
  </si>
  <si>
    <t>نوع کالا</t>
  </si>
  <si>
    <t>Today:</t>
  </si>
  <si>
    <t>گروه صنایع افق البرز</t>
  </si>
  <si>
    <t>27500/7503</t>
  </si>
  <si>
    <t>27500/7501</t>
  </si>
  <si>
    <t>27500/2932</t>
  </si>
  <si>
    <t>27500/7494</t>
  </si>
  <si>
    <t>هادی روکش دار فشار متوسط MV-OH-CC
دبیر کارگروه سیم و کابل: مهندس فرجی    09123941226</t>
  </si>
  <si>
    <t>آلوم کابل کاوه</t>
  </si>
  <si>
    <t xml:space="preserve">تهران - میدان آرژانتین - انتهای خیابان الوند - نبش اهورامزدا - پلاک 14 - واحد9 
تلفن:888888407-021
نمابر:88209352-021
</t>
  </si>
  <si>
    <t>27500/6146</t>
  </si>
  <si>
    <t>هادی هوایی MINK و Hyena فشرده روکش دار 20 کیلوولت (CC)</t>
  </si>
  <si>
    <t>انجام شده</t>
  </si>
  <si>
    <t>سیم و کابل مشهد</t>
  </si>
  <si>
    <t>هادی هوایی DOG فشرده روکش دار 20 کیلوولت (CC)</t>
  </si>
  <si>
    <t>خراسان رضوی-مشهد-شهرک صنعتی توس-فاز یکم-تلاش شمالی-خیابان دهم-قطعه 480
تلفن: 35413277-051
فکس: 35414844-051</t>
  </si>
  <si>
    <t>27500/5930</t>
  </si>
  <si>
    <t>27500/5907</t>
  </si>
  <si>
    <t>27500/5906</t>
  </si>
  <si>
    <t xml:space="preserve">
تهران خيابان فردوسي بن بست خواندنيها پلاک 8
تلفن:66760000-021
نمابر:66761655-021</t>
  </si>
  <si>
    <t xml:space="preserve">تهران فرمانیه بلوار لواسانی خیابان سعیدی پلاک 25 
تلفن 02123574 داخلی 13
نمابر داخلی 16
</t>
  </si>
  <si>
    <t>سیم و کابل شهاب جم</t>
  </si>
  <si>
    <t>27500/384</t>
  </si>
  <si>
    <t xml:space="preserve">تهران- خیابان لاله زار نو- کوچه گل پرور- پلاک 14- ساختمان ثمین- طبقه 2- واحد 9
تلفن:66756573-021
نمابر:66756572-021
</t>
  </si>
  <si>
    <t>تهران-خ میر داماد-خ امیر سهیل تبریزیان-نبش نامی-ساختمان آرمان-پ14جدید
تلفن:22228186-021
نمابر:22255374-021</t>
  </si>
  <si>
    <t>شرکت سیم و کابل مسین</t>
  </si>
  <si>
    <t>27500/5640</t>
  </si>
  <si>
    <t>27500/10150</t>
  </si>
  <si>
    <t>27500/10152</t>
  </si>
  <si>
    <t>27500/11883</t>
  </si>
  <si>
    <t>27500/11881</t>
  </si>
  <si>
    <t>1400/12/18</t>
  </si>
  <si>
    <t>1401/07/24</t>
  </si>
  <si>
    <t>1401/10/29</t>
  </si>
  <si>
    <t>1401/12/02</t>
  </si>
  <si>
    <t>1401/07/13</t>
  </si>
  <si>
    <t>1401/09/17</t>
  </si>
  <si>
    <t>1401/06/05</t>
  </si>
  <si>
    <t>1401/12/25</t>
  </si>
  <si>
    <t>1401/07/21</t>
  </si>
  <si>
    <t>1401/08/11</t>
  </si>
  <si>
    <t>1401/07/14</t>
  </si>
  <si>
    <t>1401/01/24</t>
  </si>
  <si>
    <t>لیست سازندگان و تامین کنندگان مورد تائید
ویرایش:  40202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</si>
</sst>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60429]dd/mm/yyyy;@"/>
  </numFmts>
  <fonts count="16">
    <font>
      <sz val="10"/>
      <color theme="1"/>
      <name val="B Zar"/>
      <family val="2"/>
    </font>
    <font>
      <sz val="14"/>
      <color theme="1"/>
      <name val="B Zar"/>
      <family val="2"/>
    </font>
    <font>
      <sz val="16"/>
      <color theme="1"/>
      <name val="B Titr"/>
      <charset val="178"/>
    </font>
    <font>
      <sz val="22"/>
      <color theme="1"/>
      <name val="Times"/>
      <family val="1"/>
    </font>
    <font>
      <b/>
      <sz val="24"/>
      <color theme="1"/>
      <name val="B Nazanin"/>
      <charset val="178"/>
    </font>
    <font>
      <b/>
      <sz val="20"/>
      <color theme="1"/>
      <name val="B Nazanin"/>
      <charset val="178"/>
    </font>
    <font>
      <sz val="14"/>
      <color theme="1"/>
      <name val="Calibri"/>
      <family val="2"/>
      <charset val="178"/>
      <scheme val="minor"/>
    </font>
    <font>
      <sz val="20"/>
      <color theme="1"/>
      <name val="B Nazanin"/>
      <charset val="178"/>
    </font>
    <font>
      <b/>
      <sz val="48"/>
      <color theme="1"/>
      <name val="B Titr"/>
      <charset val="178"/>
    </font>
    <font>
      <b/>
      <sz val="24"/>
      <color rgb="FFFF0000"/>
      <name val="B Nazanin"/>
      <charset val="178"/>
    </font>
    <font>
      <sz val="20"/>
      <color theme="1"/>
      <name val="B Titr"/>
      <charset val="178"/>
    </font>
    <font>
      <b/>
      <sz val="16"/>
      <color theme="1"/>
      <name val="B Titr"/>
      <charset val="178"/>
    </font>
    <font>
      <b/>
      <sz val="20"/>
      <color theme="1"/>
      <name val="Arial"/>
      <family val="2"/>
    </font>
    <font>
      <sz val="22"/>
      <color theme="1"/>
      <name val="B Zar"/>
      <family val="2"/>
    </font>
    <font>
      <sz val="24"/>
      <color rgb="FFFF0000"/>
      <name val="B Yekan"/>
      <charset val="178"/>
    </font>
    <font>
      <sz val="10"/>
      <color rgb="FF006100"/>
      <name val="B Zar"/>
      <family val="2"/>
    </font>
  </fonts>
  <fills count="9">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s>
  <cellStyleXfs count="1">
    <xf numFmtId="0" fontId="0" fillId="0" borderId="0"/>
  </cellStyleXfs>
  <cellXfs count="111">
    <xf numFmtId="0" fontId="0" fillId="0" borderId="0" xfId="0"/>
    <xf numFmtId="0" fontId="1" fillId="0" borderId="0" xfId="0" applyFont="1"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xf>
    <xf numFmtId="14" fontId="3" fillId="0" borderId="2" xfId="0" applyNumberFormat="1" applyFont="1" applyBorder="1" applyAlignment="1">
      <alignment horizontal="center" vertical="center"/>
    </xf>
    <xf numFmtId="0" fontId="3" fillId="0"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right" vertical="center" wrapText="1" readingOrder="2"/>
    </xf>
    <xf numFmtId="0" fontId="2"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6"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right" vertical="center" wrapText="1" readingOrder="2"/>
    </xf>
    <xf numFmtId="0" fontId="5" fillId="2" borderId="18"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right" vertical="center" wrapText="1" readingOrder="2"/>
    </xf>
    <xf numFmtId="0" fontId="5" fillId="2"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right" vertical="center" wrapText="1" readingOrder="2"/>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5" fillId="2" borderId="18" xfId="0" applyFont="1" applyFill="1" applyBorder="1" applyAlignment="1">
      <alignment horizontal="center" vertical="center" wrapText="1" readingOrder="2"/>
    </xf>
    <xf numFmtId="0" fontId="6"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right" vertical="center" wrapText="1" readingOrder="2"/>
    </xf>
    <xf numFmtId="0" fontId="10"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1" xfId="0" applyBorder="1"/>
    <xf numFmtId="0" fontId="12" fillId="5" borderId="1" xfId="0" applyFont="1" applyFill="1" applyBorder="1" applyAlignment="1">
      <alignment horizontal="center" vertical="center"/>
    </xf>
    <xf numFmtId="164" fontId="12" fillId="5" borderId="18" xfId="0" applyNumberFormat="1" applyFont="1" applyFill="1" applyBorder="1" applyAlignment="1">
      <alignment horizontal="center" vertical="center"/>
    </xf>
    <xf numFmtId="0" fontId="12" fillId="6" borderId="18" xfId="0" applyFont="1" applyFill="1" applyBorder="1" applyAlignment="1">
      <alignment horizontal="center" vertical="center"/>
    </xf>
    <xf numFmtId="164" fontId="12" fillId="6" borderId="18" xfId="0" applyNumberFormat="1" applyFont="1" applyFill="1" applyBorder="1" applyAlignment="1">
      <alignment horizontal="center" vertical="center"/>
    </xf>
    <xf numFmtId="0" fontId="0" fillId="6" borderId="18" xfId="0" applyFill="1" applyBorder="1" applyAlignment="1">
      <alignment horizontal="center" vertical="center" wrapText="1"/>
    </xf>
    <xf numFmtId="0" fontId="0" fillId="6" borderId="22" xfId="0" applyFill="1" applyBorder="1" applyAlignment="1">
      <alignment horizontal="center" vertical="center" wrapText="1"/>
    </xf>
    <xf numFmtId="0" fontId="7" fillId="7" borderId="27" xfId="0" applyFont="1" applyFill="1" applyBorder="1" applyAlignment="1">
      <alignment horizontal="right" vertical="center" wrapText="1" readingOrder="2"/>
    </xf>
    <xf numFmtId="0" fontId="7" fillId="7" borderId="26"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7" fillId="7" borderId="30" xfId="0" applyFont="1" applyFill="1" applyBorder="1" applyAlignment="1">
      <alignment horizontal="right" vertical="center" wrapText="1" readingOrder="2"/>
    </xf>
    <xf numFmtId="0" fontId="7" fillId="7" borderId="29"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7" fillId="7" borderId="16" xfId="0" applyFont="1" applyFill="1" applyBorder="1" applyAlignment="1">
      <alignment horizontal="right" vertical="center" wrapText="1" readingOrder="2"/>
    </xf>
    <xf numFmtId="0" fontId="7" fillId="7" borderId="15"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7" fillId="7" borderId="8" xfId="0" applyFont="1" applyFill="1" applyBorder="1" applyAlignment="1">
      <alignment horizontal="right" vertical="center" wrapText="1" readingOrder="2"/>
    </xf>
    <xf numFmtId="0" fontId="7" fillId="7" borderId="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15" fillId="0" borderId="0" xfId="0" applyFont="1" applyAlignment="1">
      <alignment horizontal="center" vertical="center" wrapText="1"/>
    </xf>
    <xf numFmtId="0" fontId="7" fillId="8" borderId="16" xfId="0" applyFont="1" applyFill="1" applyBorder="1" applyAlignment="1">
      <alignment horizontal="right" vertical="center" wrapText="1" readingOrder="2"/>
    </xf>
    <xf numFmtId="0" fontId="7" fillId="8" borderId="15"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7" fillId="8" borderId="8" xfId="0" applyFont="1" applyFill="1" applyBorder="1" applyAlignment="1">
      <alignment horizontal="right" vertical="center" wrapText="1" readingOrder="2"/>
    </xf>
    <xf numFmtId="0" fontId="7" fillId="8" borderId="7"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7" fillId="7" borderId="41" xfId="0" applyFont="1" applyFill="1" applyBorder="1" applyAlignment="1">
      <alignment horizontal="right" vertical="center" wrapText="1" readingOrder="2"/>
    </xf>
    <xf numFmtId="0" fontId="8" fillId="0" borderId="10" xfId="0" applyFont="1" applyFill="1" applyBorder="1" applyAlignment="1">
      <alignment horizontal="center" vertical="center" textRotation="90" wrapText="1" readingOrder="2"/>
    </xf>
    <xf numFmtId="0" fontId="8" fillId="0" borderId="11" xfId="0" applyFont="1" applyFill="1" applyBorder="1" applyAlignment="1">
      <alignment horizontal="center" vertical="center" textRotation="90" wrapText="1" readingOrder="2"/>
    </xf>
    <xf numFmtId="0" fontId="8" fillId="0" borderId="4" xfId="0" applyFont="1" applyFill="1" applyBorder="1" applyAlignment="1">
      <alignment horizontal="center" vertical="center" textRotation="90" wrapText="1" readingOrder="2"/>
    </xf>
    <xf numFmtId="0" fontId="5" fillId="2" borderId="1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4" fillId="0" borderId="10" xfId="0" applyFont="1" applyFill="1" applyBorder="1" applyAlignment="1">
      <alignment horizontal="center" vertical="center" wrapText="1" readingOrder="2"/>
    </xf>
    <xf numFmtId="0" fontId="4" fillId="0" borderId="11" xfId="0" applyFont="1" applyFill="1" applyBorder="1" applyAlignment="1">
      <alignment horizontal="center" vertical="center" wrapText="1" readingOrder="2"/>
    </xf>
    <xf numFmtId="0" fontId="4" fillId="0" borderId="4" xfId="0" applyFont="1" applyFill="1" applyBorder="1" applyAlignment="1">
      <alignment horizontal="center" vertical="center" wrapText="1" readingOrder="2"/>
    </xf>
    <xf numFmtId="0" fontId="5" fillId="2" borderId="43" xfId="0" applyFont="1" applyFill="1" applyBorder="1" applyAlignment="1">
      <alignment horizontal="center" vertical="center" wrapText="1"/>
    </xf>
    <xf numFmtId="0" fontId="5" fillId="2" borderId="23" xfId="0" applyFont="1" applyFill="1" applyBorder="1" applyAlignment="1">
      <alignment horizontal="center" vertical="center" wrapText="1"/>
    </xf>
  </cellXfs>
  <cellStyles count="1">
    <cellStyle name="Normal" xfId="0" builtinId="0"/>
  </cellStyles>
  <dxfs count="20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s://excelpedia.net" TargetMode="External"/></Relationships>
</file>

<file path=xl/drawings/drawing1.xml><?xml version="1.0" encoding="utf-8"?>
<xdr:wsDr xmlns:xdr="http://schemas.openxmlformats.org/drawingml/2006/spreadsheetDrawing" xmlns:a="http://schemas.openxmlformats.org/drawingml/2006/main">
  <xdr:oneCellAnchor>
    <xdr:from>
      <xdr:col>18</xdr:col>
      <xdr:colOff>500064</xdr:colOff>
      <xdr:row>11</xdr:row>
      <xdr:rowOff>0</xdr:rowOff>
    </xdr:from>
    <xdr:ext cx="1427349" cy="1419760"/>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786187" y="1781175"/>
          <a:ext cx="1427349" cy="1419760"/>
        </a:xfrm>
        <a:prstGeom prst="rect">
          <a:avLst/>
        </a:prstGeom>
      </xdr:spPr>
    </xdr:pic>
    <xdr:clientData/>
  </xdr:oneCellAnchor>
  <xdr:oneCellAnchor>
    <xdr:from>
      <xdr:col>0</xdr:col>
      <xdr:colOff>23807</xdr:colOff>
      <xdr:row>0</xdr:row>
      <xdr:rowOff>0</xdr:rowOff>
    </xdr:from>
    <xdr:ext cx="6519868" cy="1254125"/>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1142725" y="0"/>
          <a:ext cx="6519868" cy="125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500064</xdr:colOff>
      <xdr:row>13</xdr:row>
      <xdr:rowOff>0</xdr:rowOff>
    </xdr:from>
    <xdr:ext cx="1455924" cy="141976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757612" y="2105025"/>
          <a:ext cx="1455924" cy="1419760"/>
        </a:xfrm>
        <a:prstGeom prst="rect">
          <a:avLst/>
        </a:prstGeom>
      </xdr:spPr>
    </xdr:pic>
    <xdr:clientData/>
  </xdr:oneCellAnchor>
  <xdr:oneCellAnchor>
    <xdr:from>
      <xdr:col>18</xdr:col>
      <xdr:colOff>500064</xdr:colOff>
      <xdr:row>9</xdr:row>
      <xdr:rowOff>0</xdr:rowOff>
    </xdr:from>
    <xdr:ext cx="1455924" cy="141976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757612" y="1457325"/>
          <a:ext cx="1455924" cy="1419760"/>
        </a:xfrm>
        <a:prstGeom prst="rect">
          <a:avLst/>
        </a:prstGeom>
      </xdr:spPr>
    </xdr:pic>
    <xdr:clientData/>
  </xdr:oneCellAnchor>
  <xdr:oneCellAnchor>
    <xdr:from>
      <xdr:col>18</xdr:col>
      <xdr:colOff>500064</xdr:colOff>
      <xdr:row>14</xdr:row>
      <xdr:rowOff>0</xdr:rowOff>
    </xdr:from>
    <xdr:ext cx="1455924" cy="141976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757612" y="2266950"/>
          <a:ext cx="1455924" cy="1419760"/>
        </a:xfrm>
        <a:prstGeom prst="rect">
          <a:avLst/>
        </a:prstGeom>
      </xdr:spPr>
    </xdr:pic>
    <xdr:clientData/>
  </xdr:oneCellAnchor>
  <xdr:oneCellAnchor>
    <xdr:from>
      <xdr:col>18</xdr:col>
      <xdr:colOff>500064</xdr:colOff>
      <xdr:row>21</xdr:row>
      <xdr:rowOff>0</xdr:rowOff>
    </xdr:from>
    <xdr:ext cx="1427349" cy="141976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30672337" y="23145750"/>
          <a:ext cx="1427349" cy="1419760"/>
        </a:xfrm>
        <a:prstGeom prst="rect">
          <a:avLst/>
        </a:prstGeom>
      </xdr:spPr>
    </xdr:pic>
    <xdr:clientData/>
  </xdr:oneCellAnchor>
  <xdr:oneCellAnchor>
    <xdr:from>
      <xdr:col>18</xdr:col>
      <xdr:colOff>500064</xdr:colOff>
      <xdr:row>16</xdr:row>
      <xdr:rowOff>0</xdr:rowOff>
    </xdr:from>
    <xdr:ext cx="1427349" cy="1419760"/>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30672337" y="39147750"/>
          <a:ext cx="1427349" cy="1419760"/>
        </a:xfrm>
        <a:prstGeom prst="rect">
          <a:avLst/>
        </a:prstGeom>
      </xdr:spPr>
    </xdr:pic>
    <xdr:clientData/>
  </xdr:oneCellAnchor>
  <xdr:oneCellAnchor>
    <xdr:from>
      <xdr:col>18</xdr:col>
      <xdr:colOff>500064</xdr:colOff>
      <xdr:row>18</xdr:row>
      <xdr:rowOff>0</xdr:rowOff>
    </xdr:from>
    <xdr:ext cx="1427349" cy="141976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786187" y="43738800"/>
          <a:ext cx="1427349" cy="1419760"/>
        </a:xfrm>
        <a:prstGeom prst="rect">
          <a:avLst/>
        </a:prstGeom>
      </xdr:spPr>
    </xdr:pic>
    <xdr:clientData/>
  </xdr:oneCellAnchor>
  <xdr:oneCellAnchor>
    <xdr:from>
      <xdr:col>18</xdr:col>
      <xdr:colOff>500064</xdr:colOff>
      <xdr:row>19</xdr:row>
      <xdr:rowOff>0</xdr:rowOff>
    </xdr:from>
    <xdr:ext cx="1427349" cy="1419760"/>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786187" y="39166800"/>
          <a:ext cx="1427349" cy="1419760"/>
        </a:xfrm>
        <a:prstGeom prst="rect">
          <a:avLst/>
        </a:prstGeom>
      </xdr:spPr>
    </xdr:pic>
    <xdr:clientData/>
  </xdr:oneCellAnchor>
  <xdr:oneCellAnchor>
    <xdr:from>
      <xdr:col>18</xdr:col>
      <xdr:colOff>500064</xdr:colOff>
      <xdr:row>24</xdr:row>
      <xdr:rowOff>0</xdr:rowOff>
    </xdr:from>
    <xdr:ext cx="1455924" cy="1419760"/>
    <xdr:pic>
      <xdr:nvPicPr>
        <xdr:cNvPr id="11" name="Picture 10">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30643762" y="27717750"/>
          <a:ext cx="1455924" cy="14197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rightToLeft="1" tabSelected="1" zoomScale="40" zoomScaleNormal="40" zoomScaleSheetLayoutView="25" workbookViewId="0">
      <selection activeCell="K2" sqref="K2"/>
    </sheetView>
  </sheetViews>
  <sheetFormatPr defaultRowHeight="18"/>
  <cols>
    <col min="1" max="1" width="26.140625" style="2" customWidth="1"/>
    <col min="2" max="2" width="9.42578125" style="2" bestFit="1" customWidth="1"/>
    <col min="3" max="3" width="57.28515625" style="2" customWidth="1"/>
    <col min="4" max="4" width="98" style="2" customWidth="1"/>
    <col min="5" max="5" width="22.7109375" style="2" customWidth="1"/>
    <col min="6" max="6" width="17.85546875" style="2" customWidth="1"/>
    <col min="7" max="7" width="27" style="2" bestFit="1" customWidth="1"/>
    <col min="8" max="8" width="26.85546875" style="2" customWidth="1"/>
    <col min="9" max="9" width="26.140625" customWidth="1"/>
    <col min="10" max="10" width="25.5703125" style="1" customWidth="1"/>
    <col min="11" max="11" width="84.28515625" style="2" customWidth="1"/>
    <col min="12" max="12" width="75.7109375" style="2" customWidth="1"/>
    <col min="13" max="13" width="17.7109375" style="1" hidden="1" customWidth="1"/>
    <col min="14" max="14" width="12" style="1" hidden="1" customWidth="1"/>
    <col min="15" max="15" width="16.5703125" hidden="1" customWidth="1"/>
  </cols>
  <sheetData>
    <row r="1" spans="1:15" ht="103.5" customHeight="1" thickBot="1">
      <c r="A1" s="56"/>
      <c r="B1" s="55"/>
      <c r="C1" s="55"/>
      <c r="D1" s="97" t="s">
        <v>52</v>
      </c>
      <c r="E1" s="97"/>
      <c r="F1" s="97"/>
      <c r="G1" s="97"/>
      <c r="H1" s="97"/>
      <c r="I1" s="54">
        <f ca="1">TODAY()</f>
        <v>45066</v>
      </c>
      <c r="J1" s="53" t="s">
        <v>46</v>
      </c>
      <c r="K1" s="90" t="s">
        <v>88</v>
      </c>
      <c r="L1" s="91"/>
      <c r="M1" s="52">
        <f ca="1">TODAY()</f>
        <v>45066</v>
      </c>
      <c r="N1" s="51" t="s">
        <v>46</v>
      </c>
      <c r="O1" s="50"/>
    </row>
    <row r="2" spans="1:15" ht="99.75" customHeight="1" thickBot="1">
      <c r="A2" s="49" t="s">
        <v>45</v>
      </c>
      <c r="B2" s="48" t="s">
        <v>44</v>
      </c>
      <c r="C2" s="47" t="s">
        <v>43</v>
      </c>
      <c r="D2" s="47" t="s">
        <v>42</v>
      </c>
      <c r="E2" s="47" t="s">
        <v>41</v>
      </c>
      <c r="F2" s="47" t="s">
        <v>40</v>
      </c>
      <c r="G2" s="47" t="s">
        <v>39</v>
      </c>
      <c r="H2" s="47" t="s">
        <v>38</v>
      </c>
      <c r="I2" s="45" t="s">
        <v>37</v>
      </c>
      <c r="J2" s="45" t="s">
        <v>36</v>
      </c>
      <c r="K2" s="46" t="s">
        <v>35</v>
      </c>
      <c r="L2" s="45" t="s">
        <v>34</v>
      </c>
      <c r="M2" s="44" t="s">
        <v>33</v>
      </c>
      <c r="N2" s="43" t="s">
        <v>32</v>
      </c>
      <c r="O2" s="42" t="s">
        <v>31</v>
      </c>
    </row>
    <row r="3" spans="1:15" ht="180" customHeight="1" thickBot="1">
      <c r="A3" s="85" t="s">
        <v>30</v>
      </c>
      <c r="B3" s="26">
        <v>1</v>
      </c>
      <c r="C3" s="26" t="s">
        <v>29</v>
      </c>
      <c r="D3" s="41" t="s">
        <v>28</v>
      </c>
      <c r="E3" s="40" t="s">
        <v>27</v>
      </c>
      <c r="F3" s="40" t="s">
        <v>26</v>
      </c>
      <c r="G3" s="39" t="str">
        <f t="shared" ref="G3:G21" si="0">CONCATENATE(LEFT(F3,4)+2,RIGHT(F3,6))</f>
        <v>1398/08/09</v>
      </c>
      <c r="H3" s="38" t="s">
        <v>0</v>
      </c>
      <c r="I3" s="36" t="str">
        <f t="shared" ref="I3:I21" ca="1" si="1">IF(J3&gt;30,"مجاز",IF(0&lt;J3,"الزام هماهنگی","غیرمجاز"))</f>
        <v>غیرمجاز</v>
      </c>
      <c r="J3" s="35">
        <f t="shared" ref="J3:J21" ca="1" si="2">N3-$I$1</f>
        <v>-1297</v>
      </c>
      <c r="K3" s="37" t="s">
        <v>25</v>
      </c>
      <c r="L3" s="106" t="s">
        <v>24</v>
      </c>
      <c r="M3" s="5" t="str">
        <f t="shared" ref="M3:M21" si="3">G3</f>
        <v>1398/08/09</v>
      </c>
      <c r="N3" s="4">
        <f t="shared" ref="N3:N21" si="4">IF(MOD(VALUE(LEFT(M3,4)),4)=0,(VALUE(LEFT(M3,4))-1)*365+(IF((VALUE(MID(M3,6,2))-1)&lt;7,(VALUE(MID(M3,6,2))-1)*31,IF((VALUE(MID(M3,6,2))-1)&gt;6,(VALUE(MID(M3,6,2))-1)*30+6)))+VALUE(RIGHT(M3,2))+INT((VALUE(LEFT(M3,4))-1)/4)+1,(VALUE(LEFT(M3,4))-1)*365+(IF((VALUE(MID(M3,6,2))-1)&lt;7,(VALUE(MID(M3,6,2))-1)*31,IF((VALUE(MID(M3,6,2))-1)&gt;6,(VALUE(MID(M3,6,2))-1)*30+6)))+VALUE(RIGHT(M3,2))+INT((VALUE(LEFT(M3,4))-1)/4))-466710</f>
        <v>43769</v>
      </c>
      <c r="O3" s="12">
        <v>1</v>
      </c>
    </row>
    <row r="4" spans="1:15" ht="180" customHeight="1" thickBot="1">
      <c r="A4" s="86"/>
      <c r="B4" s="92">
        <v>2</v>
      </c>
      <c r="C4" s="92" t="s">
        <v>23</v>
      </c>
      <c r="D4" s="57" t="s">
        <v>3</v>
      </c>
      <c r="E4" s="58" t="s">
        <v>22</v>
      </c>
      <c r="F4" s="58" t="s">
        <v>77</v>
      </c>
      <c r="G4" s="59" t="str">
        <f t="shared" si="0"/>
        <v>1403/07/24</v>
      </c>
      <c r="H4" s="60" t="s">
        <v>0</v>
      </c>
      <c r="I4" s="36" t="str">
        <f t="shared" ca="1" si="1"/>
        <v>مجاز</v>
      </c>
      <c r="J4" s="35">
        <f t="shared" ca="1" si="2"/>
        <v>514</v>
      </c>
      <c r="K4" s="95" t="s">
        <v>21</v>
      </c>
      <c r="L4" s="107"/>
      <c r="M4" s="5" t="str">
        <f t="shared" si="3"/>
        <v>1403/07/24</v>
      </c>
      <c r="N4" s="4">
        <f t="shared" si="4"/>
        <v>45580</v>
      </c>
      <c r="O4" s="12">
        <v>0</v>
      </c>
    </row>
    <row r="5" spans="1:15" ht="180" customHeight="1" thickBot="1">
      <c r="A5" s="86"/>
      <c r="B5" s="93"/>
      <c r="C5" s="94"/>
      <c r="D5" s="61" t="s">
        <v>1</v>
      </c>
      <c r="E5" s="62" t="s">
        <v>20</v>
      </c>
      <c r="F5" s="62" t="s">
        <v>78</v>
      </c>
      <c r="G5" s="63" t="str">
        <f t="shared" si="0"/>
        <v>1403/10/29</v>
      </c>
      <c r="H5" s="64" t="s">
        <v>0</v>
      </c>
      <c r="I5" s="34" t="str">
        <f t="shared" ca="1" si="1"/>
        <v>مجاز</v>
      </c>
      <c r="J5" s="33">
        <f t="shared" ca="1" si="2"/>
        <v>609</v>
      </c>
      <c r="K5" s="96"/>
      <c r="L5" s="107"/>
      <c r="M5" s="5" t="str">
        <f t="shared" si="3"/>
        <v>1403/10/29</v>
      </c>
      <c r="N5" s="4">
        <f t="shared" si="4"/>
        <v>45675</v>
      </c>
      <c r="O5" s="12">
        <v>1</v>
      </c>
    </row>
    <row r="6" spans="1:15" ht="180" customHeight="1" thickBot="1">
      <c r="A6" s="86"/>
      <c r="B6" s="88">
        <v>3</v>
      </c>
      <c r="C6" s="88" t="s">
        <v>19</v>
      </c>
      <c r="D6" s="32" t="s">
        <v>3</v>
      </c>
      <c r="E6" s="31" t="s">
        <v>73</v>
      </c>
      <c r="F6" s="31" t="s">
        <v>79</v>
      </c>
      <c r="G6" s="30" t="str">
        <f t="shared" si="0"/>
        <v>1403/12/02</v>
      </c>
      <c r="H6" s="29" t="s">
        <v>0</v>
      </c>
      <c r="I6" s="14" t="str">
        <f t="shared" ca="1" si="1"/>
        <v>مجاز</v>
      </c>
      <c r="J6" s="13">
        <f t="shared" ca="1" si="2"/>
        <v>642</v>
      </c>
      <c r="K6" s="109" t="s">
        <v>18</v>
      </c>
      <c r="L6" s="107"/>
      <c r="M6" s="5" t="str">
        <f t="shared" si="3"/>
        <v>1403/12/02</v>
      </c>
      <c r="N6" s="4">
        <f t="shared" si="4"/>
        <v>45708</v>
      </c>
      <c r="O6" s="12">
        <v>0</v>
      </c>
    </row>
    <row r="7" spans="1:15" ht="180" customHeight="1" thickBot="1">
      <c r="A7" s="86"/>
      <c r="B7" s="89"/>
      <c r="C7" s="89"/>
      <c r="D7" s="11" t="s">
        <v>1</v>
      </c>
      <c r="E7" s="10" t="s">
        <v>72</v>
      </c>
      <c r="F7" s="10" t="s">
        <v>79</v>
      </c>
      <c r="G7" s="9" t="str">
        <f t="shared" si="0"/>
        <v>1403/12/02</v>
      </c>
      <c r="H7" s="8" t="s">
        <v>0</v>
      </c>
      <c r="I7" s="7" t="str">
        <f t="shared" ca="1" si="1"/>
        <v>مجاز</v>
      </c>
      <c r="J7" s="6">
        <f t="shared" ca="1" si="2"/>
        <v>642</v>
      </c>
      <c r="K7" s="110"/>
      <c r="L7" s="107"/>
      <c r="M7" s="5" t="str">
        <f t="shared" si="3"/>
        <v>1403/12/02</v>
      </c>
      <c r="N7" s="4">
        <f t="shared" si="4"/>
        <v>45708</v>
      </c>
      <c r="O7" s="12">
        <v>0</v>
      </c>
    </row>
    <row r="8" spans="1:15" ht="180" customHeight="1" thickBot="1">
      <c r="A8" s="86"/>
      <c r="B8" s="92">
        <v>4</v>
      </c>
      <c r="C8" s="92" t="s">
        <v>17</v>
      </c>
      <c r="D8" s="57" t="s">
        <v>3</v>
      </c>
      <c r="E8" s="58" t="s">
        <v>10</v>
      </c>
      <c r="F8" s="58" t="s">
        <v>15</v>
      </c>
      <c r="G8" s="59" t="str">
        <f t="shared" si="0"/>
        <v>1400/02/30</v>
      </c>
      <c r="H8" s="60" t="s">
        <v>0</v>
      </c>
      <c r="I8" s="14" t="str">
        <f t="shared" ca="1" si="1"/>
        <v>غیرمجاز</v>
      </c>
      <c r="J8" s="13">
        <f t="shared" ca="1" si="2"/>
        <v>-730</v>
      </c>
      <c r="K8" s="95" t="s">
        <v>16</v>
      </c>
      <c r="L8" s="107"/>
      <c r="M8" s="5" t="str">
        <f t="shared" si="3"/>
        <v>1400/02/30</v>
      </c>
      <c r="N8" s="4">
        <f t="shared" si="4"/>
        <v>44336</v>
      </c>
      <c r="O8" s="12">
        <v>0</v>
      </c>
    </row>
    <row r="9" spans="1:15" ht="180" customHeight="1" thickBot="1">
      <c r="A9" s="86"/>
      <c r="B9" s="93"/>
      <c r="C9" s="93"/>
      <c r="D9" s="61" t="s">
        <v>1</v>
      </c>
      <c r="E9" s="62" t="s">
        <v>8</v>
      </c>
      <c r="F9" s="62" t="s">
        <v>15</v>
      </c>
      <c r="G9" s="63" t="str">
        <f t="shared" si="0"/>
        <v>1400/02/30</v>
      </c>
      <c r="H9" s="64" t="s">
        <v>0</v>
      </c>
      <c r="I9" s="7" t="str">
        <f t="shared" ca="1" si="1"/>
        <v>غیرمجاز</v>
      </c>
      <c r="J9" s="6">
        <f t="shared" ca="1" si="2"/>
        <v>-730</v>
      </c>
      <c r="K9" s="105"/>
      <c r="L9" s="107"/>
      <c r="M9" s="5" t="str">
        <f t="shared" si="3"/>
        <v>1400/02/30</v>
      </c>
      <c r="N9" s="4">
        <f t="shared" si="4"/>
        <v>44336</v>
      </c>
      <c r="O9" s="12">
        <v>0</v>
      </c>
    </row>
    <row r="10" spans="1:15" ht="180" customHeight="1" thickBot="1">
      <c r="A10" s="86"/>
      <c r="B10" s="88">
        <v>5</v>
      </c>
      <c r="C10" s="88" t="s">
        <v>14</v>
      </c>
      <c r="D10" s="32" t="s">
        <v>3</v>
      </c>
      <c r="E10" s="31" t="s">
        <v>13</v>
      </c>
      <c r="F10" s="31" t="s">
        <v>80</v>
      </c>
      <c r="G10" s="30" t="str">
        <f t="shared" si="0"/>
        <v>1403/07/13</v>
      </c>
      <c r="H10" s="29" t="s">
        <v>0</v>
      </c>
      <c r="I10" s="28" t="str">
        <f t="shared" ca="1" si="1"/>
        <v>مجاز</v>
      </c>
      <c r="J10" s="13">
        <f t="shared" ca="1" si="2"/>
        <v>503</v>
      </c>
      <c r="K10" s="98" t="s">
        <v>64</v>
      </c>
      <c r="L10" s="107"/>
      <c r="M10" s="5" t="str">
        <f t="shared" si="3"/>
        <v>1403/07/13</v>
      </c>
      <c r="N10" s="4">
        <f t="shared" si="4"/>
        <v>45569</v>
      </c>
      <c r="O10" s="12">
        <v>0</v>
      </c>
    </row>
    <row r="11" spans="1:15" ht="180" customHeight="1" thickBot="1">
      <c r="A11" s="86"/>
      <c r="B11" s="89"/>
      <c r="C11" s="89"/>
      <c r="D11" s="11" t="s">
        <v>1</v>
      </c>
      <c r="E11" s="10" t="s">
        <v>12</v>
      </c>
      <c r="F11" s="10" t="s">
        <v>80</v>
      </c>
      <c r="G11" s="9" t="str">
        <f t="shared" si="0"/>
        <v>1403/07/13</v>
      </c>
      <c r="H11" s="8" t="s">
        <v>0</v>
      </c>
      <c r="I11" s="27" t="str">
        <f t="shared" ca="1" si="1"/>
        <v>مجاز</v>
      </c>
      <c r="J11" s="6">
        <f t="shared" ca="1" si="2"/>
        <v>503</v>
      </c>
      <c r="K11" s="99"/>
      <c r="L11" s="107"/>
      <c r="M11" s="5" t="str">
        <f t="shared" si="3"/>
        <v>1403/07/13</v>
      </c>
      <c r="N11" s="4">
        <f t="shared" si="4"/>
        <v>45569</v>
      </c>
      <c r="O11" s="12">
        <v>0</v>
      </c>
    </row>
    <row r="12" spans="1:15" ht="180" customHeight="1" thickBot="1">
      <c r="A12" s="86"/>
      <c r="B12" s="92">
        <v>6</v>
      </c>
      <c r="C12" s="92" t="s">
        <v>11</v>
      </c>
      <c r="D12" s="65" t="s">
        <v>3</v>
      </c>
      <c r="E12" s="66" t="s">
        <v>48</v>
      </c>
      <c r="F12" s="66" t="s">
        <v>81</v>
      </c>
      <c r="G12" s="67" t="str">
        <f t="shared" si="0"/>
        <v>1403/09/17</v>
      </c>
      <c r="H12" s="68" t="s">
        <v>0</v>
      </c>
      <c r="I12" s="14" t="str">
        <f t="shared" ca="1" si="1"/>
        <v>مجاز</v>
      </c>
      <c r="J12" s="13">
        <f t="shared" ca="1" si="2"/>
        <v>567</v>
      </c>
      <c r="K12" s="95" t="s">
        <v>9</v>
      </c>
      <c r="L12" s="107"/>
      <c r="M12" s="5" t="str">
        <f t="shared" si="3"/>
        <v>1403/09/17</v>
      </c>
      <c r="N12" s="4">
        <f t="shared" si="4"/>
        <v>45633</v>
      </c>
      <c r="O12" s="12">
        <v>0</v>
      </c>
    </row>
    <row r="13" spans="1:15" ht="180" customHeight="1" thickBot="1">
      <c r="A13" s="86"/>
      <c r="B13" s="93"/>
      <c r="C13" s="93"/>
      <c r="D13" s="69" t="s">
        <v>1</v>
      </c>
      <c r="E13" s="70" t="s">
        <v>49</v>
      </c>
      <c r="F13" s="70" t="s">
        <v>81</v>
      </c>
      <c r="G13" s="71" t="str">
        <f t="shared" si="0"/>
        <v>1403/09/17</v>
      </c>
      <c r="H13" s="72" t="s">
        <v>0</v>
      </c>
      <c r="I13" s="7" t="str">
        <f t="shared" ca="1" si="1"/>
        <v>مجاز</v>
      </c>
      <c r="J13" s="6">
        <f t="shared" ca="1" si="2"/>
        <v>567</v>
      </c>
      <c r="K13" s="105"/>
      <c r="L13" s="107"/>
      <c r="M13" s="5" t="str">
        <f t="shared" si="3"/>
        <v>1403/09/17</v>
      </c>
      <c r="N13" s="4">
        <f t="shared" si="4"/>
        <v>45633</v>
      </c>
      <c r="O13" s="12">
        <v>0</v>
      </c>
    </row>
    <row r="14" spans="1:15" ht="180" customHeight="1" thickBot="1">
      <c r="A14" s="86"/>
      <c r="B14" s="26">
        <v>7</v>
      </c>
      <c r="C14" s="26" t="s">
        <v>7</v>
      </c>
      <c r="D14" s="25" t="s">
        <v>56</v>
      </c>
      <c r="E14" s="24" t="s">
        <v>6</v>
      </c>
      <c r="F14" s="24" t="s">
        <v>82</v>
      </c>
      <c r="G14" s="23" t="str">
        <f t="shared" si="0"/>
        <v>1403/06/05</v>
      </c>
      <c r="H14" s="22" t="s">
        <v>0</v>
      </c>
      <c r="I14" s="21" t="str">
        <f t="shared" ca="1" si="1"/>
        <v>مجاز</v>
      </c>
      <c r="J14" s="20">
        <f t="shared" ca="1" si="2"/>
        <v>464</v>
      </c>
      <c r="K14" s="19" t="s">
        <v>5</v>
      </c>
      <c r="L14" s="107"/>
      <c r="M14" s="5" t="str">
        <f t="shared" si="3"/>
        <v>1403/06/05</v>
      </c>
      <c r="N14" s="4">
        <f t="shared" si="4"/>
        <v>45530</v>
      </c>
      <c r="O14" s="12">
        <v>0</v>
      </c>
    </row>
    <row r="15" spans="1:15" ht="180" customHeight="1" thickBot="1">
      <c r="A15" s="86"/>
      <c r="B15" s="92">
        <v>8</v>
      </c>
      <c r="C15" s="92" t="s">
        <v>4</v>
      </c>
      <c r="D15" s="65" t="s">
        <v>3</v>
      </c>
      <c r="E15" s="66" t="s">
        <v>75</v>
      </c>
      <c r="F15" s="66" t="s">
        <v>76</v>
      </c>
      <c r="G15" s="67" t="str">
        <f t="shared" si="0"/>
        <v>1402/12/18</v>
      </c>
      <c r="H15" s="68" t="s">
        <v>0</v>
      </c>
      <c r="I15" s="14" t="str">
        <f t="shared" ca="1" si="1"/>
        <v>مجاز</v>
      </c>
      <c r="J15" s="13">
        <f t="shared" ca="1" si="2"/>
        <v>293</v>
      </c>
      <c r="K15" s="95" t="s">
        <v>2</v>
      </c>
      <c r="L15" s="107"/>
      <c r="M15" s="5" t="str">
        <f t="shared" si="3"/>
        <v>1402/12/18</v>
      </c>
      <c r="N15" s="4">
        <f t="shared" si="4"/>
        <v>45359</v>
      </c>
      <c r="O15" s="12">
        <v>0</v>
      </c>
    </row>
    <row r="16" spans="1:15" ht="180" customHeight="1" thickBot="1">
      <c r="A16" s="86"/>
      <c r="B16" s="93"/>
      <c r="C16" s="93"/>
      <c r="D16" s="69" t="s">
        <v>1</v>
      </c>
      <c r="E16" s="70" t="s">
        <v>74</v>
      </c>
      <c r="F16" s="70" t="s">
        <v>76</v>
      </c>
      <c r="G16" s="71" t="str">
        <f t="shared" si="0"/>
        <v>1402/12/18</v>
      </c>
      <c r="H16" s="72" t="s">
        <v>0</v>
      </c>
      <c r="I16" s="7" t="str">
        <f t="shared" ca="1" si="1"/>
        <v>مجاز</v>
      </c>
      <c r="J16" s="6">
        <f t="shared" ca="1" si="2"/>
        <v>293</v>
      </c>
      <c r="K16" s="105"/>
      <c r="L16" s="107"/>
      <c r="M16" s="5" t="str">
        <f t="shared" si="3"/>
        <v>1402/12/18</v>
      </c>
      <c r="N16" s="4">
        <f t="shared" si="4"/>
        <v>45359</v>
      </c>
      <c r="O16" s="3">
        <v>0</v>
      </c>
    </row>
    <row r="17" spans="1:15" ht="180" customHeight="1" thickBot="1">
      <c r="A17" s="86"/>
      <c r="B17" s="88">
        <v>9</v>
      </c>
      <c r="C17" s="88" t="s">
        <v>47</v>
      </c>
      <c r="D17" s="18" t="s">
        <v>3</v>
      </c>
      <c r="E17" s="17" t="s">
        <v>50</v>
      </c>
      <c r="F17" s="17" t="s">
        <v>83</v>
      </c>
      <c r="G17" s="16" t="str">
        <f t="shared" si="0"/>
        <v>1403/12/25</v>
      </c>
      <c r="H17" s="15" t="s">
        <v>0</v>
      </c>
      <c r="I17" s="14" t="str">
        <f t="shared" ca="1" si="1"/>
        <v>مجاز</v>
      </c>
      <c r="J17" s="13">
        <f t="shared" ca="1" si="2"/>
        <v>665</v>
      </c>
      <c r="K17" s="98" t="s">
        <v>65</v>
      </c>
      <c r="L17" s="107"/>
      <c r="M17" s="5" t="str">
        <f t="shared" si="3"/>
        <v>1403/12/25</v>
      </c>
      <c r="N17" s="4">
        <f t="shared" si="4"/>
        <v>45731</v>
      </c>
      <c r="O17" s="12">
        <v>0</v>
      </c>
    </row>
    <row r="18" spans="1:15" ht="180" customHeight="1" thickBot="1">
      <c r="A18" s="86"/>
      <c r="B18" s="89"/>
      <c r="C18" s="89"/>
      <c r="D18" s="11" t="s">
        <v>1</v>
      </c>
      <c r="E18" s="10" t="s">
        <v>51</v>
      </c>
      <c r="F18" s="10" t="s">
        <v>81</v>
      </c>
      <c r="G18" s="9" t="str">
        <f t="shared" si="0"/>
        <v>1403/09/17</v>
      </c>
      <c r="H18" s="8" t="s">
        <v>0</v>
      </c>
      <c r="I18" s="7" t="str">
        <f t="shared" ca="1" si="1"/>
        <v>مجاز</v>
      </c>
      <c r="J18" s="6">
        <f t="shared" ca="1" si="2"/>
        <v>567</v>
      </c>
      <c r="K18" s="99"/>
      <c r="L18" s="107"/>
      <c r="M18" s="5" t="str">
        <f t="shared" si="3"/>
        <v>1403/09/17</v>
      </c>
      <c r="N18" s="4">
        <f t="shared" si="4"/>
        <v>45633</v>
      </c>
      <c r="O18" s="12">
        <v>0</v>
      </c>
    </row>
    <row r="19" spans="1:15" ht="180" customHeight="1" thickBot="1">
      <c r="A19" s="86"/>
      <c r="B19" s="92">
        <v>10</v>
      </c>
      <c r="C19" s="92" t="s">
        <v>58</v>
      </c>
      <c r="D19" s="65" t="s">
        <v>59</v>
      </c>
      <c r="E19" s="66" t="s">
        <v>61</v>
      </c>
      <c r="F19" s="66" t="s">
        <v>84</v>
      </c>
      <c r="G19" s="67" t="str">
        <f t="shared" si="0"/>
        <v>1403/07/21</v>
      </c>
      <c r="H19" s="68" t="s">
        <v>0</v>
      </c>
      <c r="I19" s="14" t="str">
        <f t="shared" ca="1" si="1"/>
        <v>مجاز</v>
      </c>
      <c r="J19" s="13">
        <f t="shared" ca="1" si="2"/>
        <v>511</v>
      </c>
      <c r="K19" s="95" t="s">
        <v>60</v>
      </c>
      <c r="L19" s="107"/>
      <c r="M19" s="5" t="str">
        <f t="shared" si="3"/>
        <v>1403/07/21</v>
      </c>
      <c r="N19" s="4">
        <f t="shared" si="4"/>
        <v>45577</v>
      </c>
      <c r="O19" s="12">
        <v>0</v>
      </c>
    </row>
    <row r="20" spans="1:15" ht="180" customHeight="1" thickBot="1">
      <c r="A20" s="86"/>
      <c r="B20" s="104"/>
      <c r="C20" s="104"/>
      <c r="D20" s="65" t="s">
        <v>3</v>
      </c>
      <c r="E20" s="66" t="s">
        <v>63</v>
      </c>
      <c r="F20" s="66" t="s">
        <v>84</v>
      </c>
      <c r="G20" s="67" t="str">
        <f t="shared" ref="G20" si="5">CONCATENATE(LEFT(F20,4)+2,RIGHT(F20,6))</f>
        <v>1403/07/21</v>
      </c>
      <c r="H20" s="68" t="s">
        <v>0</v>
      </c>
      <c r="I20" s="14" t="str">
        <f t="shared" ref="I20" ca="1" si="6">IF(J20&gt;30,"مجاز",IF(0&lt;J20,"الزام هماهنگی","غیرمجاز"))</f>
        <v>مجاز</v>
      </c>
      <c r="J20" s="13">
        <f t="shared" ref="J20" ca="1" si="7">N20-$I$1</f>
        <v>511</v>
      </c>
      <c r="K20" s="96"/>
      <c r="L20" s="107"/>
      <c r="M20" s="5" t="str">
        <f t="shared" ref="M20" si="8">G20</f>
        <v>1403/07/21</v>
      </c>
      <c r="N20" s="4">
        <f t="shared" ref="N20" si="9">IF(MOD(VALUE(LEFT(M20,4)),4)=0,(VALUE(LEFT(M20,4))-1)*365+(IF((VALUE(MID(M20,6,2))-1)&lt;7,(VALUE(MID(M20,6,2))-1)*31,IF((VALUE(MID(M20,6,2))-1)&gt;6,(VALUE(MID(M20,6,2))-1)*30+6)))+VALUE(RIGHT(M20,2))+INT((VALUE(LEFT(M20,4))-1)/4)+1,(VALUE(LEFT(M20,4))-1)*365+(IF((VALUE(MID(M20,6,2))-1)&lt;7,(VALUE(MID(M20,6,2))-1)*31,IF((VALUE(MID(M20,6,2))-1)&gt;6,(VALUE(MID(M20,6,2))-1)*30+6)))+VALUE(RIGHT(M20,2))+INT((VALUE(LEFT(M20,4))-1)/4))-466710</f>
        <v>45577</v>
      </c>
      <c r="O20" s="12">
        <v>0</v>
      </c>
    </row>
    <row r="21" spans="1:15" ht="180" customHeight="1" thickBot="1">
      <c r="A21" s="86"/>
      <c r="B21" s="93"/>
      <c r="C21" s="93"/>
      <c r="D21" s="69" t="s">
        <v>1</v>
      </c>
      <c r="E21" s="70" t="s">
        <v>62</v>
      </c>
      <c r="F21" s="70" t="s">
        <v>84</v>
      </c>
      <c r="G21" s="71" t="str">
        <f t="shared" si="0"/>
        <v>1403/07/21</v>
      </c>
      <c r="H21" s="72" t="s">
        <v>0</v>
      </c>
      <c r="I21" s="7" t="str">
        <f t="shared" ca="1" si="1"/>
        <v>مجاز</v>
      </c>
      <c r="J21" s="6">
        <f t="shared" ca="1" si="2"/>
        <v>511</v>
      </c>
      <c r="K21" s="105"/>
      <c r="L21" s="107"/>
      <c r="M21" s="5" t="str">
        <f t="shared" si="3"/>
        <v>1403/07/21</v>
      </c>
      <c r="N21" s="4">
        <f t="shared" si="4"/>
        <v>45577</v>
      </c>
      <c r="O21" s="12">
        <v>0</v>
      </c>
    </row>
    <row r="22" spans="1:15" ht="180" customHeight="1" thickBot="1">
      <c r="A22" s="86"/>
      <c r="B22" s="100">
        <v>11</v>
      </c>
      <c r="C22" s="100" t="s">
        <v>53</v>
      </c>
      <c r="D22" s="74" t="s">
        <v>3</v>
      </c>
      <c r="E22" s="75" t="s">
        <v>55</v>
      </c>
      <c r="F22" s="75" t="s">
        <v>85</v>
      </c>
      <c r="G22" s="76" t="str">
        <f t="shared" ref="G22:G25" si="10">CONCATENATE(LEFT(F22,4)+2,RIGHT(F22,6))</f>
        <v>1403/08/11</v>
      </c>
      <c r="H22" s="77" t="s">
        <v>0</v>
      </c>
      <c r="I22" s="14" t="str">
        <f t="shared" ref="I22:I25" ca="1" si="11">IF(J22&gt;30,"مجاز",IF(0&lt;J22,"الزام هماهنگی","غیرمجاز"))</f>
        <v>مجاز</v>
      </c>
      <c r="J22" s="13">
        <f t="shared" ref="J22:J25" ca="1" si="12">N22-$I$1</f>
        <v>531</v>
      </c>
      <c r="K22" s="102" t="s">
        <v>54</v>
      </c>
      <c r="L22" s="107"/>
      <c r="M22" s="5" t="str">
        <f t="shared" ref="M22:M25" si="13">G22</f>
        <v>1403/08/11</v>
      </c>
      <c r="N22" s="4">
        <f t="shared" ref="N22:N25" si="14">IF(MOD(VALUE(LEFT(M22,4)),4)=0,(VALUE(LEFT(M22,4))-1)*365+(IF((VALUE(MID(M22,6,2))-1)&lt;7,(VALUE(MID(M22,6,2))-1)*31,IF((VALUE(MID(M22,6,2))-1)&gt;6,(VALUE(MID(M22,6,2))-1)*30+6)))+VALUE(RIGHT(M22,2))+INT((VALUE(LEFT(M22,4))-1)/4)+1,(VALUE(LEFT(M22,4))-1)*365+(IF((VALUE(MID(M22,6,2))-1)&lt;7,(VALUE(MID(M22,6,2))-1)*31,IF((VALUE(MID(M22,6,2))-1)&gt;6,(VALUE(MID(M22,6,2))-1)*30+6)))+VALUE(RIGHT(M22,2))+INT((VALUE(LEFT(M22,4))-1)/4))-466710</f>
        <v>45597</v>
      </c>
      <c r="O22" s="12">
        <v>0</v>
      </c>
    </row>
    <row r="23" spans="1:15" ht="180" customHeight="1" thickBot="1">
      <c r="A23" s="86"/>
      <c r="B23" s="101"/>
      <c r="C23" s="101"/>
      <c r="D23" s="78" t="s">
        <v>1</v>
      </c>
      <c r="E23" s="79" t="s">
        <v>55</v>
      </c>
      <c r="F23" s="79" t="s">
        <v>85</v>
      </c>
      <c r="G23" s="80" t="str">
        <f t="shared" si="10"/>
        <v>1403/08/11</v>
      </c>
      <c r="H23" s="81" t="s">
        <v>0</v>
      </c>
      <c r="I23" s="7" t="str">
        <f t="shared" ca="1" si="11"/>
        <v>مجاز</v>
      </c>
      <c r="J23" s="6">
        <f t="shared" ca="1" si="12"/>
        <v>531</v>
      </c>
      <c r="K23" s="103"/>
      <c r="L23" s="107"/>
      <c r="M23" s="5" t="str">
        <f t="shared" si="13"/>
        <v>1403/08/11</v>
      </c>
      <c r="N23" s="4">
        <f t="shared" si="14"/>
        <v>45597</v>
      </c>
      <c r="O23" s="12">
        <v>0</v>
      </c>
    </row>
    <row r="24" spans="1:15" ht="180" customHeight="1" thickBot="1">
      <c r="A24" s="86"/>
      <c r="B24" s="83">
        <v>12</v>
      </c>
      <c r="C24" s="83" t="s">
        <v>70</v>
      </c>
      <c r="D24" s="84" t="s">
        <v>3</v>
      </c>
      <c r="E24" s="66" t="s">
        <v>71</v>
      </c>
      <c r="F24" s="66" t="s">
        <v>86</v>
      </c>
      <c r="G24" s="67" t="str">
        <f t="shared" ref="G24" si="15">CONCATENATE(LEFT(F24,4)+2,RIGHT(F24,6))</f>
        <v>1403/07/14</v>
      </c>
      <c r="H24" s="68" t="s">
        <v>0</v>
      </c>
      <c r="I24" s="7" t="str">
        <f t="shared" ref="I24" ca="1" si="16">IF(J24&gt;30,"مجاز",IF(0&lt;J24,"الزام هماهنگی","غیرمجاز"))</f>
        <v>مجاز</v>
      </c>
      <c r="J24" s="6">
        <f t="shared" ref="J24" ca="1" si="17">N24-$I$1</f>
        <v>504</v>
      </c>
      <c r="K24" s="82" t="s">
        <v>69</v>
      </c>
      <c r="L24" s="107"/>
      <c r="M24" s="5" t="str">
        <f t="shared" ref="M24" si="18">G24</f>
        <v>1403/07/14</v>
      </c>
      <c r="N24" s="4">
        <f t="shared" ref="N24" si="19">IF(MOD(VALUE(LEFT(M24,4)),4)=0,(VALUE(LEFT(M24,4))-1)*365+(IF((VALUE(MID(M24,6,2))-1)&lt;7,(VALUE(MID(M24,6,2))-1)*31,IF((VALUE(MID(M24,6,2))-1)&gt;6,(VALUE(MID(M24,6,2))-1)*30+6)))+VALUE(RIGHT(M24,2))+INT((VALUE(LEFT(M24,4))-1)/4)+1,(VALUE(LEFT(M24,4))-1)*365+(IF((VALUE(MID(M24,6,2))-1)&lt;7,(VALUE(MID(M24,6,2))-1)*31,IF((VALUE(MID(M24,6,2))-1)&gt;6,(VALUE(MID(M24,6,2))-1)*30+6)))+VALUE(RIGHT(M24,2))+INT((VALUE(LEFT(M24,4))-1)/4))-466710</f>
        <v>45570</v>
      </c>
      <c r="O24" s="12">
        <v>1</v>
      </c>
    </row>
    <row r="25" spans="1:15" ht="180" customHeight="1" thickBot="1">
      <c r="A25" s="87"/>
      <c r="B25" s="26">
        <v>13</v>
      </c>
      <c r="C25" s="26" t="s">
        <v>66</v>
      </c>
      <c r="D25" s="25" t="s">
        <v>3</v>
      </c>
      <c r="E25" s="24" t="s">
        <v>67</v>
      </c>
      <c r="F25" s="24" t="s">
        <v>87</v>
      </c>
      <c r="G25" s="23" t="str">
        <f t="shared" si="10"/>
        <v>1403/01/24</v>
      </c>
      <c r="H25" s="22" t="s">
        <v>0</v>
      </c>
      <c r="I25" s="21" t="str">
        <f t="shared" ca="1" si="11"/>
        <v>مجاز</v>
      </c>
      <c r="J25" s="20">
        <f t="shared" ca="1" si="12"/>
        <v>328</v>
      </c>
      <c r="K25" s="19" t="s">
        <v>68</v>
      </c>
      <c r="L25" s="108"/>
      <c r="M25" s="5" t="str">
        <f t="shared" si="13"/>
        <v>1403/01/24</v>
      </c>
      <c r="N25" s="4">
        <f t="shared" si="14"/>
        <v>45394</v>
      </c>
      <c r="O25" s="12">
        <v>0</v>
      </c>
    </row>
    <row r="26" spans="1:15" ht="40.5" customHeight="1">
      <c r="J26"/>
      <c r="M26"/>
      <c r="N26"/>
    </row>
    <row r="27" spans="1:15" ht="12.75">
      <c r="J27"/>
      <c r="M27"/>
      <c r="N27"/>
    </row>
    <row r="28" spans="1:15" ht="12.75">
      <c r="J28"/>
      <c r="M28"/>
      <c r="N28"/>
    </row>
    <row r="29" spans="1:15" ht="12.75">
      <c r="J29"/>
      <c r="M29"/>
      <c r="N29"/>
    </row>
    <row r="30" spans="1:15" ht="12.75">
      <c r="J30"/>
      <c r="M30"/>
      <c r="N30"/>
    </row>
    <row r="31" spans="1:15" ht="40.5" customHeight="1">
      <c r="J31"/>
      <c r="M31"/>
      <c r="N31"/>
    </row>
    <row r="32" spans="1:15" ht="36" customHeight="1">
      <c r="J32"/>
      <c r="M32"/>
      <c r="N32"/>
    </row>
    <row r="33" spans="10:14" ht="12.75">
      <c r="J33"/>
      <c r="M33"/>
      <c r="N33"/>
    </row>
    <row r="34" spans="10:14" ht="12.75">
      <c r="J34"/>
      <c r="M34"/>
      <c r="N34"/>
    </row>
    <row r="35" spans="10:14" ht="12.75">
      <c r="J35"/>
      <c r="M35"/>
      <c r="N35"/>
    </row>
    <row r="36" spans="10:14" ht="36" customHeight="1">
      <c r="J36"/>
      <c r="M36"/>
      <c r="N36"/>
    </row>
    <row r="37" spans="10:14" ht="12.75">
      <c r="J37"/>
      <c r="M37"/>
      <c r="N37"/>
    </row>
    <row r="38" spans="10:14" ht="12.75">
      <c r="J38"/>
      <c r="M38"/>
      <c r="N38"/>
    </row>
    <row r="39" spans="10:14" ht="36" customHeight="1">
      <c r="J39"/>
      <c r="M39"/>
      <c r="N39"/>
    </row>
    <row r="40" spans="10:14" ht="12.75">
      <c r="J40"/>
      <c r="M40"/>
      <c r="N40"/>
    </row>
    <row r="41" spans="10:14" ht="12.75">
      <c r="J41"/>
      <c r="M41"/>
      <c r="N41"/>
    </row>
    <row r="42" spans="10:14" ht="36" customHeight="1">
      <c r="J42"/>
      <c r="M42"/>
      <c r="N42"/>
    </row>
    <row r="43" spans="10:14" ht="12.75">
      <c r="J43"/>
      <c r="M43"/>
      <c r="N43"/>
    </row>
    <row r="44" spans="10:14" ht="12.75">
      <c r="J44"/>
      <c r="M44"/>
      <c r="N44"/>
    </row>
    <row r="45" spans="10:14" ht="36" customHeight="1">
      <c r="J45"/>
      <c r="M45"/>
      <c r="N45"/>
    </row>
    <row r="46" spans="10:14" ht="12.75">
      <c r="J46"/>
      <c r="M46"/>
      <c r="N46"/>
    </row>
    <row r="47" spans="10:14" ht="40.5" customHeight="1">
      <c r="J47"/>
      <c r="M47"/>
      <c r="N47"/>
    </row>
    <row r="48" spans="10:14" ht="12.75">
      <c r="J48"/>
      <c r="M48"/>
      <c r="N48"/>
    </row>
    <row r="49" spans="10:14" ht="40.5" customHeight="1">
      <c r="J49"/>
      <c r="M49"/>
      <c r="N49"/>
    </row>
    <row r="50" spans="10:14" ht="36" customHeight="1">
      <c r="J50"/>
      <c r="M50"/>
      <c r="N50"/>
    </row>
    <row r="51" spans="10:14" ht="12.75">
      <c r="J51"/>
      <c r="M51"/>
      <c r="N51"/>
    </row>
    <row r="52" spans="10:14" ht="36.75" customHeight="1">
      <c r="J52"/>
      <c r="M52"/>
      <c r="N52"/>
    </row>
    <row r="53" spans="10:14" ht="40.5" customHeight="1">
      <c r="J53"/>
      <c r="M53"/>
      <c r="N53"/>
    </row>
    <row r="54" spans="10:14" ht="12.75">
      <c r="J54"/>
      <c r="M54"/>
      <c r="N54"/>
    </row>
    <row r="55" spans="10:14" ht="12.75">
      <c r="J55"/>
      <c r="M55"/>
      <c r="N55"/>
    </row>
    <row r="56" spans="10:14" ht="12.75">
      <c r="J56"/>
      <c r="M56"/>
      <c r="N56"/>
    </row>
    <row r="57" spans="10:14" ht="12.75">
      <c r="J57"/>
      <c r="M57"/>
      <c r="N57"/>
    </row>
    <row r="58" spans="10:14" ht="36" customHeight="1">
      <c r="J58"/>
      <c r="M58"/>
      <c r="N58"/>
    </row>
    <row r="59" spans="10:14" ht="12.75">
      <c r="J59"/>
      <c r="M59"/>
      <c r="N59"/>
    </row>
    <row r="60" spans="10:14" ht="40.5" customHeight="1">
      <c r="J60"/>
      <c r="M60"/>
      <c r="N60"/>
    </row>
    <row r="61" spans="10:14" ht="36.75" customHeight="1">
      <c r="J61"/>
      <c r="M61"/>
      <c r="N61"/>
    </row>
    <row r="62" spans="10:14" ht="12.75">
      <c r="J62"/>
      <c r="M62"/>
      <c r="N62"/>
    </row>
    <row r="63" spans="10:14" ht="40.5" customHeight="1">
      <c r="J63"/>
      <c r="M63"/>
      <c r="N63"/>
    </row>
    <row r="64" spans="10:14" ht="36" customHeight="1">
      <c r="J64"/>
      <c r="M64"/>
      <c r="N64"/>
    </row>
    <row r="65" spans="7:14" ht="12.75">
      <c r="J65"/>
      <c r="M65"/>
      <c r="N65"/>
    </row>
    <row r="66" spans="7:14" ht="12.75">
      <c r="J66"/>
      <c r="M66"/>
      <c r="N66"/>
    </row>
    <row r="67" spans="7:14" ht="12.75">
      <c r="J67"/>
      <c r="M67"/>
      <c r="N67"/>
    </row>
    <row r="68" spans="7:14" ht="12.75">
      <c r="J68"/>
      <c r="M68"/>
      <c r="N68"/>
    </row>
    <row r="69" spans="7:14" ht="12.75">
      <c r="J69"/>
      <c r="M69"/>
      <c r="N69"/>
    </row>
    <row r="70" spans="7:14" ht="40.5" customHeight="1">
      <c r="J70"/>
      <c r="M70"/>
      <c r="N70"/>
    </row>
    <row r="71" spans="7:14" ht="12.75">
      <c r="J71"/>
      <c r="M71"/>
      <c r="N71"/>
    </row>
    <row r="72" spans="7:14" ht="36" customHeight="1">
      <c r="J72"/>
      <c r="M72"/>
      <c r="N72"/>
    </row>
    <row r="73" spans="7:14" ht="36" customHeight="1">
      <c r="J73"/>
      <c r="M73"/>
      <c r="N73"/>
    </row>
    <row r="74" spans="7:14" ht="12.75">
      <c r="J74"/>
      <c r="M74"/>
      <c r="N74"/>
    </row>
    <row r="75" spans="7:14" ht="12.75">
      <c r="J75"/>
      <c r="M75"/>
      <c r="N75"/>
    </row>
    <row r="76" spans="7:14" ht="12.75">
      <c r="G76" s="73" t="s">
        <v>57</v>
      </c>
      <c r="J76"/>
      <c r="M76"/>
      <c r="N76"/>
    </row>
    <row r="77" spans="7:14" ht="12.75">
      <c r="J77"/>
      <c r="M77"/>
      <c r="N77"/>
    </row>
    <row r="78" spans="7:14" ht="12.75">
      <c r="J78"/>
      <c r="M78"/>
      <c r="N78"/>
    </row>
    <row r="79" spans="7:14" ht="40.5" customHeight="1">
      <c r="J79"/>
      <c r="M79"/>
      <c r="N79"/>
    </row>
    <row r="80" spans="7:14" ht="36" customHeight="1">
      <c r="J80"/>
      <c r="M80"/>
      <c r="N80"/>
    </row>
    <row r="81" spans="10:14" ht="12.75">
      <c r="J81"/>
      <c r="M81"/>
      <c r="N81"/>
    </row>
    <row r="82" spans="10:14" ht="36.75" customHeight="1">
      <c r="J82"/>
      <c r="M82"/>
      <c r="N82"/>
    </row>
    <row r="83" spans="10:14" ht="12.75">
      <c r="J83"/>
      <c r="M83"/>
      <c r="N83"/>
    </row>
    <row r="84" spans="10:14" ht="36" customHeight="1">
      <c r="J84"/>
      <c r="M84"/>
      <c r="N84"/>
    </row>
    <row r="85" spans="10:14" ht="12.75">
      <c r="J85"/>
      <c r="M85"/>
      <c r="N85"/>
    </row>
    <row r="86" spans="10:14" ht="12.75">
      <c r="J86"/>
      <c r="M86"/>
      <c r="N86"/>
    </row>
    <row r="87" spans="10:14" ht="12.75">
      <c r="J87"/>
      <c r="M87"/>
      <c r="N87"/>
    </row>
    <row r="88" spans="10:14" ht="36" customHeight="1">
      <c r="J88"/>
      <c r="M88"/>
      <c r="N88"/>
    </row>
    <row r="89" spans="10:14" ht="12.75">
      <c r="J89"/>
      <c r="M89"/>
      <c r="N89"/>
    </row>
    <row r="90" spans="10:14" ht="40.5" customHeight="1">
      <c r="J90"/>
      <c r="M90"/>
      <c r="N90"/>
    </row>
    <row r="91" spans="10:14" ht="12.75">
      <c r="J91"/>
      <c r="M91"/>
      <c r="N91"/>
    </row>
    <row r="92" spans="10:14" ht="36.75" customHeight="1">
      <c r="J92"/>
      <c r="M92"/>
      <c r="N92"/>
    </row>
    <row r="93" spans="10:14" ht="12.75">
      <c r="J93"/>
      <c r="M93"/>
      <c r="N93"/>
    </row>
    <row r="94" spans="10:14" ht="12.75">
      <c r="J94"/>
      <c r="M94"/>
      <c r="N94"/>
    </row>
    <row r="95" spans="10:14" ht="40.5" customHeight="1">
      <c r="J95"/>
      <c r="M95"/>
      <c r="N95"/>
    </row>
    <row r="96" spans="10:14" ht="36" customHeight="1">
      <c r="J96"/>
      <c r="M96"/>
      <c r="N96"/>
    </row>
    <row r="97" spans="10:14" ht="12.75">
      <c r="J97"/>
      <c r="M97"/>
      <c r="N97"/>
    </row>
    <row r="98" spans="10:14" ht="12.75">
      <c r="J98"/>
      <c r="M98"/>
      <c r="N98"/>
    </row>
    <row r="99" spans="10:14" ht="12.75">
      <c r="J99"/>
      <c r="M99"/>
      <c r="N99"/>
    </row>
    <row r="100" spans="10:14" ht="40.5" customHeight="1">
      <c r="J100"/>
      <c r="M100"/>
      <c r="N100"/>
    </row>
    <row r="101" spans="10:14" ht="36" customHeight="1">
      <c r="J101"/>
      <c r="M101"/>
      <c r="N101"/>
    </row>
    <row r="102" spans="10:14" ht="12.75">
      <c r="J102"/>
      <c r="M102"/>
      <c r="N102"/>
    </row>
    <row r="103" spans="10:14" ht="12.75">
      <c r="J103"/>
      <c r="M103"/>
      <c r="N103"/>
    </row>
    <row r="104" spans="10:14" ht="12.75">
      <c r="J104"/>
      <c r="M104"/>
      <c r="N104"/>
    </row>
    <row r="105" spans="10:14" ht="12.75">
      <c r="J105"/>
      <c r="M105"/>
      <c r="N105"/>
    </row>
    <row r="106" spans="10:14" ht="36.75" customHeight="1">
      <c r="J106"/>
      <c r="M106"/>
      <c r="N106"/>
    </row>
    <row r="107" spans="10:14" ht="12.75">
      <c r="J107"/>
      <c r="M107"/>
      <c r="N107"/>
    </row>
    <row r="108" spans="10:14" ht="12.75">
      <c r="J108"/>
      <c r="M108"/>
      <c r="N108"/>
    </row>
    <row r="109" spans="10:14" ht="12.75">
      <c r="J109"/>
      <c r="M109"/>
      <c r="N109"/>
    </row>
    <row r="110" spans="10:14" ht="40.5" customHeight="1">
      <c r="J110"/>
      <c r="M110"/>
      <c r="N110"/>
    </row>
    <row r="111" spans="10:14" ht="36" customHeight="1">
      <c r="J111"/>
      <c r="M111"/>
      <c r="N111"/>
    </row>
    <row r="112" spans="10:14" ht="12.75">
      <c r="J112"/>
      <c r="M112"/>
      <c r="N112"/>
    </row>
    <row r="113" spans="10:14" ht="12.75">
      <c r="J113"/>
      <c r="M113"/>
      <c r="N113"/>
    </row>
    <row r="114" spans="10:14" ht="40.5" customHeight="1">
      <c r="J114"/>
      <c r="M114"/>
      <c r="N114"/>
    </row>
    <row r="115" spans="10:14" ht="36.75" customHeight="1">
      <c r="J115"/>
      <c r="M115"/>
      <c r="N115"/>
    </row>
    <row r="116" spans="10:14" ht="36" customHeight="1">
      <c r="J116"/>
      <c r="M116"/>
      <c r="N116"/>
    </row>
    <row r="117" spans="10:14" ht="12.75">
      <c r="J117"/>
      <c r="M117"/>
      <c r="N117"/>
    </row>
    <row r="118" spans="10:14" ht="12.75">
      <c r="J118"/>
      <c r="M118"/>
      <c r="N118"/>
    </row>
  </sheetData>
  <sheetProtection algorithmName="SHA-512" hashValue="gMiCIZ2UaO2KZ3XNvyeVNTbBVUwEMXwt28FMkHYX6rIo/I5R8FUooOaiD2ULiiMRTRCzoAa4gEwBux9L4xaNgQ==" saltValue="LD63R0vNuaHag6yXVjKPpw==" spinCount="100000" sheet="1" objects="1" scenarios="1" selectLockedCells="1" selectUnlockedCells="1"/>
  <mergeCells count="31">
    <mergeCell ref="B17:B18"/>
    <mergeCell ref="K6:K7"/>
    <mergeCell ref="B15:B16"/>
    <mergeCell ref="C15:C16"/>
    <mergeCell ref="K15:K16"/>
    <mergeCell ref="B10:B11"/>
    <mergeCell ref="C10:C11"/>
    <mergeCell ref="K10:K11"/>
    <mergeCell ref="B12:B13"/>
    <mergeCell ref="C12:C13"/>
    <mergeCell ref="K12:K13"/>
    <mergeCell ref="B8:B9"/>
    <mergeCell ref="C8:C9"/>
    <mergeCell ref="K8:K9"/>
    <mergeCell ref="B6:B7"/>
    <mergeCell ref="A3:A25"/>
    <mergeCell ref="C6:C7"/>
    <mergeCell ref="K1:L1"/>
    <mergeCell ref="B4:B5"/>
    <mergeCell ref="C4:C5"/>
    <mergeCell ref="K4:K5"/>
    <mergeCell ref="D1:H1"/>
    <mergeCell ref="C17:C18"/>
    <mergeCell ref="K17:K18"/>
    <mergeCell ref="B22:B23"/>
    <mergeCell ref="C22:C23"/>
    <mergeCell ref="K22:K23"/>
    <mergeCell ref="B19:B21"/>
    <mergeCell ref="C19:C21"/>
    <mergeCell ref="K19:K21"/>
    <mergeCell ref="L3:L25"/>
  </mergeCells>
  <conditionalFormatting sqref="J3:J7">
    <cfRule type="cellIs" dxfId="208" priority="198" operator="lessThan">
      <formula>0</formula>
    </cfRule>
    <cfRule type="cellIs" dxfId="207" priority="199" operator="between">
      <formula>0</formula>
      <formula>30</formula>
    </cfRule>
    <cfRule type="cellIs" dxfId="206" priority="200" operator="greaterThan">
      <formula>30</formula>
    </cfRule>
    <cfRule type="cellIs" dxfId="205" priority="202" operator="lessThan">
      <formula>0</formula>
    </cfRule>
    <cfRule type="cellIs" dxfId="204" priority="203" operator="between">
      <formula>0</formula>
      <formula>30</formula>
    </cfRule>
    <cfRule type="cellIs" dxfId="203" priority="204" operator="lessThan">
      <formula>10</formula>
    </cfRule>
    <cfRule type="cellIs" dxfId="202" priority="205" operator="greaterThan">
      <formula>10</formula>
    </cfRule>
    <cfRule type="cellIs" dxfId="201" priority="207" operator="lessThan">
      <formula>10</formula>
    </cfRule>
    <cfRule type="cellIs" dxfId="200" priority="208" operator="lessThan">
      <formula>10</formula>
    </cfRule>
    <cfRule type="cellIs" dxfId="199" priority="209" operator="greaterThan">
      <formula>0.5</formula>
    </cfRule>
  </conditionalFormatting>
  <conditionalFormatting sqref="J3:J7">
    <cfRule type="cellIs" dxfId="198" priority="206" operator="greaterThan">
      <formula>10</formula>
    </cfRule>
  </conditionalFormatting>
  <conditionalFormatting sqref="J3:J7 J26:J1048576">
    <cfRule type="cellIs" dxfId="197" priority="201" operator="greaterThan">
      <formula>30</formula>
    </cfRule>
  </conditionalFormatting>
  <conditionalFormatting sqref="I3:I7">
    <cfRule type="cellIs" dxfId="196" priority="197" operator="lessThan">
      <formula>0</formula>
    </cfRule>
  </conditionalFormatting>
  <conditionalFormatting sqref="I3:I7">
    <cfRule type="containsText" dxfId="195" priority="191" operator="containsText" text="هماهنگی">
      <formula>NOT(ISERROR(SEARCH("هماهنگی",I3)))</formula>
    </cfRule>
    <cfRule type="containsText" dxfId="194" priority="192" operator="containsText" text="غیر">
      <formula>NOT(ISERROR(SEARCH("غیر",I3)))</formula>
    </cfRule>
    <cfRule type="containsText" dxfId="193" priority="196" operator="containsText" text="غیرمجاز">
      <formula>NOT(ISERROR(SEARCH("غیرمجاز",I3)))</formula>
    </cfRule>
  </conditionalFormatting>
  <conditionalFormatting sqref="I3:I7">
    <cfRule type="cellIs" dxfId="192" priority="194" operator="equal">
      <formula>"هماهنگی"</formula>
    </cfRule>
  </conditionalFormatting>
  <conditionalFormatting sqref="I3:I7">
    <cfRule type="containsText" dxfId="191" priority="193" operator="containsText" text="مجاز">
      <formula>NOT(ISERROR(SEARCH("مجاز",I3)))</formula>
    </cfRule>
  </conditionalFormatting>
  <conditionalFormatting sqref="J8:J9">
    <cfRule type="cellIs" dxfId="190" priority="179" operator="lessThan">
      <formula>0</formula>
    </cfRule>
    <cfRule type="cellIs" dxfId="189" priority="180" operator="between">
      <formula>0</formula>
      <formula>30</formula>
    </cfRule>
    <cfRule type="cellIs" dxfId="188" priority="181" operator="greaterThan">
      <formula>30</formula>
    </cfRule>
    <cfRule type="cellIs" dxfId="187" priority="183" operator="lessThan">
      <formula>0</formula>
    </cfRule>
    <cfRule type="cellIs" dxfId="186" priority="184" operator="between">
      <formula>0</formula>
      <formula>30</formula>
    </cfRule>
    <cfRule type="cellIs" dxfId="185" priority="185" operator="lessThan">
      <formula>10</formula>
    </cfRule>
    <cfRule type="cellIs" dxfId="184" priority="186" operator="greaterThan">
      <formula>10</formula>
    </cfRule>
    <cfRule type="cellIs" dxfId="183" priority="188" operator="lessThan">
      <formula>10</formula>
    </cfRule>
    <cfRule type="cellIs" dxfId="182" priority="189" operator="lessThan">
      <formula>10</formula>
    </cfRule>
    <cfRule type="cellIs" dxfId="181" priority="190" operator="greaterThan">
      <formula>0.5</formula>
    </cfRule>
  </conditionalFormatting>
  <conditionalFormatting sqref="J8:J9">
    <cfRule type="cellIs" dxfId="180" priority="187" operator="greaterThan">
      <formula>10</formula>
    </cfRule>
  </conditionalFormatting>
  <conditionalFormatting sqref="J8:J9">
    <cfRule type="cellIs" dxfId="179" priority="182" operator="greaterThan">
      <formula>30</formula>
    </cfRule>
  </conditionalFormatting>
  <conditionalFormatting sqref="I8:I9">
    <cfRule type="cellIs" dxfId="178" priority="178" operator="lessThan">
      <formula>0</formula>
    </cfRule>
  </conditionalFormatting>
  <conditionalFormatting sqref="I8:I9">
    <cfRule type="containsText" dxfId="177" priority="172" operator="containsText" text="هماهنگی">
      <formula>NOT(ISERROR(SEARCH("هماهنگی",I8)))</formula>
    </cfRule>
    <cfRule type="containsText" dxfId="176" priority="173" operator="containsText" text="غیر">
      <formula>NOT(ISERROR(SEARCH("غیر",I8)))</formula>
    </cfRule>
    <cfRule type="containsText" dxfId="175" priority="177" operator="containsText" text="غیرمجاز">
      <formula>NOT(ISERROR(SEARCH("غیرمجاز",I8)))</formula>
    </cfRule>
  </conditionalFormatting>
  <conditionalFormatting sqref="I8:I9">
    <cfRule type="cellIs" dxfId="174" priority="175" operator="equal">
      <formula>"هماهنگی"</formula>
    </cfRule>
  </conditionalFormatting>
  <conditionalFormatting sqref="I8:I9">
    <cfRule type="containsText" dxfId="173" priority="174" operator="containsText" text="مجاز">
      <formula>NOT(ISERROR(SEARCH("مجاز",I8)))</formula>
    </cfRule>
  </conditionalFormatting>
  <conditionalFormatting sqref="J12:J13">
    <cfRule type="cellIs" dxfId="172" priority="160" operator="lessThan">
      <formula>0</formula>
    </cfRule>
    <cfRule type="cellIs" dxfId="171" priority="161" operator="between">
      <formula>0</formula>
      <formula>30</formula>
    </cfRule>
    <cfRule type="cellIs" dxfId="170" priority="162" operator="greaterThan">
      <formula>30</formula>
    </cfRule>
    <cfRule type="cellIs" dxfId="169" priority="164" operator="lessThan">
      <formula>0</formula>
    </cfRule>
    <cfRule type="cellIs" dxfId="168" priority="165" operator="between">
      <formula>0</formula>
      <formula>30</formula>
    </cfRule>
    <cfRule type="cellIs" dxfId="167" priority="166" operator="lessThan">
      <formula>10</formula>
    </cfRule>
    <cfRule type="cellIs" dxfId="166" priority="167" operator="greaterThan">
      <formula>10</formula>
    </cfRule>
    <cfRule type="cellIs" dxfId="165" priority="169" operator="lessThan">
      <formula>10</formula>
    </cfRule>
    <cfRule type="cellIs" dxfId="164" priority="170" operator="lessThan">
      <formula>10</formula>
    </cfRule>
    <cfRule type="cellIs" dxfId="163" priority="171" operator="greaterThan">
      <formula>0.5</formula>
    </cfRule>
  </conditionalFormatting>
  <conditionalFormatting sqref="J12:J13">
    <cfRule type="cellIs" dxfId="162" priority="168" operator="greaterThan">
      <formula>10</formula>
    </cfRule>
  </conditionalFormatting>
  <conditionalFormatting sqref="J12:J13">
    <cfRule type="cellIs" dxfId="161" priority="163" operator="greaterThan">
      <formula>30</formula>
    </cfRule>
  </conditionalFormatting>
  <conditionalFormatting sqref="I12:I13">
    <cfRule type="cellIs" dxfId="160" priority="159" operator="lessThan">
      <formula>0</formula>
    </cfRule>
  </conditionalFormatting>
  <conditionalFormatting sqref="I12:I13">
    <cfRule type="containsText" dxfId="159" priority="153" operator="containsText" text="هماهنگی">
      <formula>NOT(ISERROR(SEARCH("هماهنگی",I12)))</formula>
    </cfRule>
    <cfRule type="containsText" dxfId="158" priority="154" operator="containsText" text="غیر">
      <formula>NOT(ISERROR(SEARCH("غیر",I12)))</formula>
    </cfRule>
    <cfRule type="containsText" dxfId="157" priority="158" operator="containsText" text="غیرمجاز">
      <formula>NOT(ISERROR(SEARCH("غیرمجاز",I12)))</formula>
    </cfRule>
  </conditionalFormatting>
  <conditionalFormatting sqref="I12:I13">
    <cfRule type="cellIs" dxfId="156" priority="156" operator="equal">
      <formula>"هماهنگی"</formula>
    </cfRule>
  </conditionalFormatting>
  <conditionalFormatting sqref="I12:I13">
    <cfRule type="containsText" dxfId="155" priority="155" operator="containsText" text="مجاز">
      <formula>NOT(ISERROR(SEARCH("مجاز",I12)))</formula>
    </cfRule>
  </conditionalFormatting>
  <conditionalFormatting sqref="J14">
    <cfRule type="cellIs" dxfId="154" priority="141" operator="lessThan">
      <formula>0</formula>
    </cfRule>
    <cfRule type="cellIs" dxfId="153" priority="142" operator="between">
      <formula>0</formula>
      <formula>30</formula>
    </cfRule>
    <cfRule type="cellIs" dxfId="152" priority="143" operator="greaterThan">
      <formula>30</formula>
    </cfRule>
    <cfRule type="cellIs" dxfId="151" priority="145" operator="lessThan">
      <formula>0</formula>
    </cfRule>
    <cfRule type="cellIs" dxfId="150" priority="146" operator="between">
      <formula>0</formula>
      <formula>30</formula>
    </cfRule>
    <cfRule type="cellIs" dxfId="149" priority="147" operator="lessThan">
      <formula>10</formula>
    </cfRule>
    <cfRule type="cellIs" dxfId="148" priority="148" operator="greaterThan">
      <formula>10</formula>
    </cfRule>
    <cfRule type="cellIs" dxfId="147" priority="150" operator="lessThan">
      <formula>10</formula>
    </cfRule>
    <cfRule type="cellIs" dxfId="146" priority="151" operator="lessThan">
      <formula>10</formula>
    </cfRule>
    <cfRule type="cellIs" dxfId="145" priority="152" operator="greaterThan">
      <formula>0.5</formula>
    </cfRule>
  </conditionalFormatting>
  <conditionalFormatting sqref="J14">
    <cfRule type="cellIs" dxfId="144" priority="149" operator="greaterThan">
      <formula>10</formula>
    </cfRule>
  </conditionalFormatting>
  <conditionalFormatting sqref="J14">
    <cfRule type="cellIs" dxfId="143" priority="144" operator="greaterThan">
      <formula>30</formula>
    </cfRule>
  </conditionalFormatting>
  <conditionalFormatting sqref="I14">
    <cfRule type="cellIs" dxfId="142" priority="140" operator="lessThan">
      <formula>0</formula>
    </cfRule>
  </conditionalFormatting>
  <conditionalFormatting sqref="I14">
    <cfRule type="containsText" dxfId="141" priority="134" operator="containsText" text="هماهنگی">
      <formula>NOT(ISERROR(SEARCH("هماهنگی",I14)))</formula>
    </cfRule>
    <cfRule type="containsText" dxfId="140" priority="135" operator="containsText" text="غیر">
      <formula>NOT(ISERROR(SEARCH("غیر",I14)))</formula>
    </cfRule>
    <cfRule type="containsText" dxfId="139" priority="139" operator="containsText" text="غیرمجاز">
      <formula>NOT(ISERROR(SEARCH("غیرمجاز",I14)))</formula>
    </cfRule>
  </conditionalFormatting>
  <conditionalFormatting sqref="I14">
    <cfRule type="cellIs" dxfId="138" priority="137" operator="equal">
      <formula>"هماهنگی"</formula>
    </cfRule>
  </conditionalFormatting>
  <conditionalFormatting sqref="I14">
    <cfRule type="containsText" dxfId="137" priority="136" operator="containsText" text="مجاز">
      <formula>NOT(ISERROR(SEARCH("مجاز",I14)))</formula>
    </cfRule>
  </conditionalFormatting>
  <conditionalFormatting sqref="J10:J11">
    <cfRule type="cellIs" dxfId="136" priority="122" operator="lessThan">
      <formula>0</formula>
    </cfRule>
    <cfRule type="cellIs" dxfId="135" priority="123" operator="between">
      <formula>0</formula>
      <formula>30</formula>
    </cfRule>
    <cfRule type="cellIs" dxfId="134" priority="124" operator="greaterThan">
      <formula>30</formula>
    </cfRule>
    <cfRule type="cellIs" dxfId="133" priority="126" operator="lessThan">
      <formula>0</formula>
    </cfRule>
    <cfRule type="cellIs" dxfId="132" priority="127" operator="between">
      <formula>0</formula>
      <formula>30</formula>
    </cfRule>
    <cfRule type="cellIs" dxfId="131" priority="128" operator="lessThan">
      <formula>10</formula>
    </cfRule>
    <cfRule type="cellIs" dxfId="130" priority="129" operator="greaterThan">
      <formula>10</formula>
    </cfRule>
    <cfRule type="cellIs" dxfId="129" priority="131" operator="lessThan">
      <formula>10</formula>
    </cfRule>
    <cfRule type="cellIs" dxfId="128" priority="132" operator="lessThan">
      <formula>10</formula>
    </cfRule>
    <cfRule type="cellIs" dxfId="127" priority="133" operator="greaterThan">
      <formula>0.5</formula>
    </cfRule>
  </conditionalFormatting>
  <conditionalFormatting sqref="J10:J11">
    <cfRule type="cellIs" dxfId="126" priority="130" operator="greaterThan">
      <formula>10</formula>
    </cfRule>
  </conditionalFormatting>
  <conditionalFormatting sqref="J10:J11">
    <cfRule type="cellIs" dxfId="125" priority="125" operator="greaterThan">
      <formula>30</formula>
    </cfRule>
  </conditionalFormatting>
  <conditionalFormatting sqref="I10:I11">
    <cfRule type="cellIs" dxfId="124" priority="121" operator="lessThan">
      <formula>0</formula>
    </cfRule>
  </conditionalFormatting>
  <conditionalFormatting sqref="I10:I11">
    <cfRule type="containsText" dxfId="123" priority="115" operator="containsText" text="هماهنگی">
      <formula>NOT(ISERROR(SEARCH("هماهنگی",I10)))</formula>
    </cfRule>
    <cfRule type="containsText" dxfId="122" priority="116" operator="containsText" text="غیر">
      <formula>NOT(ISERROR(SEARCH("غیر",I10)))</formula>
    </cfRule>
    <cfRule type="containsText" dxfId="121" priority="120" operator="containsText" text="غیرمجاز">
      <formula>NOT(ISERROR(SEARCH("غیرمجاز",I10)))</formula>
    </cfRule>
  </conditionalFormatting>
  <conditionalFormatting sqref="I10:I11">
    <cfRule type="cellIs" dxfId="120" priority="118" operator="equal">
      <formula>"هماهنگی"</formula>
    </cfRule>
  </conditionalFormatting>
  <conditionalFormatting sqref="I10:I11">
    <cfRule type="containsText" dxfId="119" priority="117" operator="containsText" text="مجاز">
      <formula>NOT(ISERROR(SEARCH("مجاز",I10)))</formula>
    </cfRule>
  </conditionalFormatting>
  <conditionalFormatting sqref="J15:J16">
    <cfRule type="cellIs" dxfId="118" priority="103" operator="lessThan">
      <formula>0</formula>
    </cfRule>
    <cfRule type="cellIs" dxfId="117" priority="104" operator="between">
      <formula>0</formula>
      <formula>30</formula>
    </cfRule>
    <cfRule type="cellIs" dxfId="116" priority="105" operator="greaterThan">
      <formula>30</formula>
    </cfRule>
    <cfRule type="cellIs" dxfId="115" priority="107" operator="lessThan">
      <formula>0</formula>
    </cfRule>
    <cfRule type="cellIs" dxfId="114" priority="108" operator="between">
      <formula>0</formula>
      <formula>30</formula>
    </cfRule>
    <cfRule type="cellIs" dxfId="113" priority="109" operator="lessThan">
      <formula>10</formula>
    </cfRule>
    <cfRule type="cellIs" dxfId="112" priority="110" operator="greaterThan">
      <formula>10</formula>
    </cfRule>
    <cfRule type="cellIs" dxfId="111" priority="112" operator="lessThan">
      <formula>10</formula>
    </cfRule>
    <cfRule type="cellIs" dxfId="110" priority="113" operator="lessThan">
      <formula>10</formula>
    </cfRule>
    <cfRule type="cellIs" dxfId="109" priority="114" operator="greaterThan">
      <formula>0.5</formula>
    </cfRule>
  </conditionalFormatting>
  <conditionalFormatting sqref="J15:J16">
    <cfRule type="cellIs" dxfId="108" priority="111" operator="greaterThan">
      <formula>10</formula>
    </cfRule>
  </conditionalFormatting>
  <conditionalFormatting sqref="J15:J16">
    <cfRule type="cellIs" dxfId="107" priority="106" operator="greaterThan">
      <formula>30</formula>
    </cfRule>
  </conditionalFormatting>
  <conditionalFormatting sqref="I15:I16">
    <cfRule type="cellIs" dxfId="106" priority="102" operator="lessThan">
      <formula>0</formula>
    </cfRule>
  </conditionalFormatting>
  <conditionalFormatting sqref="I15:I16">
    <cfRule type="containsText" dxfId="105" priority="96" operator="containsText" text="هماهنگی">
      <formula>NOT(ISERROR(SEARCH("هماهنگی",I15)))</formula>
    </cfRule>
    <cfRule type="containsText" dxfId="104" priority="97" operator="containsText" text="غیر">
      <formula>NOT(ISERROR(SEARCH("غیر",I15)))</formula>
    </cfRule>
    <cfRule type="containsText" dxfId="103" priority="101" operator="containsText" text="غیرمجاز">
      <formula>NOT(ISERROR(SEARCH("غیرمجاز",I15)))</formula>
    </cfRule>
  </conditionalFormatting>
  <conditionalFormatting sqref="I15:I16">
    <cfRule type="cellIs" dxfId="102" priority="99" operator="equal">
      <formula>"هماهنگی"</formula>
    </cfRule>
  </conditionalFormatting>
  <conditionalFormatting sqref="I15:I16">
    <cfRule type="containsText" dxfId="101" priority="98" operator="containsText" text="مجاز">
      <formula>NOT(ISERROR(SEARCH("مجاز",I15)))</formula>
    </cfRule>
  </conditionalFormatting>
  <conditionalFormatting sqref="J22:J24">
    <cfRule type="cellIs" dxfId="100" priority="84" operator="lessThan">
      <formula>0</formula>
    </cfRule>
    <cfRule type="cellIs" dxfId="99" priority="85" operator="between">
      <formula>0</formula>
      <formula>30</formula>
    </cfRule>
    <cfRule type="cellIs" dxfId="98" priority="86" operator="greaterThan">
      <formula>30</formula>
    </cfRule>
    <cfRule type="cellIs" dxfId="97" priority="88" operator="lessThan">
      <formula>0</formula>
    </cfRule>
    <cfRule type="cellIs" dxfId="96" priority="89" operator="between">
      <formula>0</formula>
      <formula>30</formula>
    </cfRule>
    <cfRule type="cellIs" dxfId="95" priority="90" operator="lessThan">
      <formula>10</formula>
    </cfRule>
    <cfRule type="cellIs" dxfId="94" priority="91" operator="greaterThan">
      <formula>10</formula>
    </cfRule>
    <cfRule type="cellIs" dxfId="93" priority="93" operator="lessThan">
      <formula>10</formula>
    </cfRule>
    <cfRule type="cellIs" dxfId="92" priority="94" operator="lessThan">
      <formula>10</formula>
    </cfRule>
    <cfRule type="cellIs" dxfId="91" priority="95" operator="greaterThan">
      <formula>0.5</formula>
    </cfRule>
  </conditionalFormatting>
  <conditionalFormatting sqref="J22:J24">
    <cfRule type="cellIs" dxfId="90" priority="92" operator="greaterThan">
      <formula>10</formula>
    </cfRule>
  </conditionalFormatting>
  <conditionalFormatting sqref="J22:J24">
    <cfRule type="cellIs" dxfId="89" priority="87" operator="greaterThan">
      <formula>30</formula>
    </cfRule>
  </conditionalFormatting>
  <conditionalFormatting sqref="I22:I24">
    <cfRule type="cellIs" dxfId="88" priority="83" operator="lessThan">
      <formula>0</formula>
    </cfRule>
  </conditionalFormatting>
  <conditionalFormatting sqref="I22:I24">
    <cfRule type="containsText" dxfId="87" priority="77" operator="containsText" text="هماهنگی">
      <formula>NOT(ISERROR(SEARCH("هماهنگی",I22)))</formula>
    </cfRule>
    <cfRule type="containsText" dxfId="86" priority="78" operator="containsText" text="غیر">
      <formula>NOT(ISERROR(SEARCH("غیر",I22)))</formula>
    </cfRule>
    <cfRule type="containsText" dxfId="85" priority="82" operator="containsText" text="غیرمجاز">
      <formula>NOT(ISERROR(SEARCH("غیرمجاز",I22)))</formula>
    </cfRule>
  </conditionalFormatting>
  <conditionalFormatting sqref="I22:I24">
    <cfRule type="cellIs" dxfId="84" priority="80" operator="equal">
      <formula>"هماهنگی"</formula>
    </cfRule>
  </conditionalFormatting>
  <conditionalFormatting sqref="I22:I24">
    <cfRule type="containsText" dxfId="83" priority="79" operator="containsText" text="مجاز">
      <formula>NOT(ISERROR(SEARCH("مجاز",I22)))</formula>
    </cfRule>
  </conditionalFormatting>
  <conditionalFormatting sqref="J17:J18">
    <cfRule type="cellIs" dxfId="82" priority="65" operator="lessThan">
      <formula>0</formula>
    </cfRule>
    <cfRule type="cellIs" dxfId="81" priority="66" operator="between">
      <formula>0</formula>
      <formula>30</formula>
    </cfRule>
    <cfRule type="cellIs" dxfId="80" priority="67" operator="greaterThan">
      <formula>30</formula>
    </cfRule>
    <cfRule type="cellIs" dxfId="79" priority="69" operator="lessThan">
      <formula>0</formula>
    </cfRule>
    <cfRule type="cellIs" dxfId="78" priority="70" operator="between">
      <formula>0</formula>
      <formula>30</formula>
    </cfRule>
    <cfRule type="cellIs" dxfId="77" priority="71" operator="lessThan">
      <formula>10</formula>
    </cfRule>
    <cfRule type="cellIs" dxfId="76" priority="72" operator="greaterThan">
      <formula>10</formula>
    </cfRule>
    <cfRule type="cellIs" dxfId="75" priority="74" operator="lessThan">
      <formula>10</formula>
    </cfRule>
    <cfRule type="cellIs" dxfId="74" priority="75" operator="lessThan">
      <formula>10</formula>
    </cfRule>
    <cfRule type="cellIs" dxfId="73" priority="76" operator="greaterThan">
      <formula>0.5</formula>
    </cfRule>
  </conditionalFormatting>
  <conditionalFormatting sqref="J17:J18">
    <cfRule type="cellIs" dxfId="72" priority="73" operator="greaterThan">
      <formula>10</formula>
    </cfRule>
  </conditionalFormatting>
  <conditionalFormatting sqref="J17:J18">
    <cfRule type="cellIs" dxfId="71" priority="68" operator="greaterThan">
      <formula>30</formula>
    </cfRule>
  </conditionalFormatting>
  <conditionalFormatting sqref="I17:I18">
    <cfRule type="cellIs" dxfId="70" priority="64" operator="lessThan">
      <formula>0</formula>
    </cfRule>
  </conditionalFormatting>
  <conditionalFormatting sqref="I17:I18">
    <cfRule type="containsText" dxfId="69" priority="58" operator="containsText" text="هماهنگی">
      <formula>NOT(ISERROR(SEARCH("هماهنگی",I17)))</formula>
    </cfRule>
    <cfRule type="containsText" dxfId="68" priority="59" operator="containsText" text="غیر">
      <formula>NOT(ISERROR(SEARCH("غیر",I17)))</formula>
    </cfRule>
    <cfRule type="containsText" dxfId="67" priority="63" operator="containsText" text="غیرمجاز">
      <formula>NOT(ISERROR(SEARCH("غیرمجاز",I17)))</formula>
    </cfRule>
  </conditionalFormatting>
  <conditionalFormatting sqref="I17:I18">
    <cfRule type="cellIs" dxfId="66" priority="61" operator="equal">
      <formula>"هماهنگی"</formula>
    </cfRule>
  </conditionalFormatting>
  <conditionalFormatting sqref="I17:I18">
    <cfRule type="containsText" dxfId="65" priority="60" operator="containsText" text="مجاز">
      <formula>NOT(ISERROR(SEARCH("مجاز",I17)))</formula>
    </cfRule>
  </conditionalFormatting>
  <conditionalFormatting sqref="J19 J21">
    <cfRule type="cellIs" dxfId="64" priority="46" operator="lessThan">
      <formula>0</formula>
    </cfRule>
    <cfRule type="cellIs" dxfId="63" priority="47" operator="between">
      <formula>0</formula>
      <formula>30</formula>
    </cfRule>
    <cfRule type="cellIs" dxfId="62" priority="48" operator="greaterThan">
      <formula>30</formula>
    </cfRule>
    <cfRule type="cellIs" dxfId="61" priority="50" operator="lessThan">
      <formula>0</formula>
    </cfRule>
    <cfRule type="cellIs" dxfId="60" priority="51" operator="between">
      <formula>0</formula>
      <formula>30</formula>
    </cfRule>
    <cfRule type="cellIs" dxfId="59" priority="52" operator="lessThan">
      <formula>10</formula>
    </cfRule>
    <cfRule type="cellIs" dxfId="58" priority="53" operator="greaterThan">
      <formula>10</formula>
    </cfRule>
    <cfRule type="cellIs" dxfId="57" priority="55" operator="lessThan">
      <formula>10</formula>
    </cfRule>
    <cfRule type="cellIs" dxfId="56" priority="56" operator="lessThan">
      <formula>10</formula>
    </cfRule>
    <cfRule type="cellIs" dxfId="55" priority="57" operator="greaterThan">
      <formula>0.5</formula>
    </cfRule>
  </conditionalFormatting>
  <conditionalFormatting sqref="J19 J21">
    <cfRule type="cellIs" dxfId="54" priority="54" operator="greaterThan">
      <formula>10</formula>
    </cfRule>
  </conditionalFormatting>
  <conditionalFormatting sqref="J19 J21">
    <cfRule type="cellIs" dxfId="53" priority="49" operator="greaterThan">
      <formula>30</formula>
    </cfRule>
  </conditionalFormatting>
  <conditionalFormatting sqref="I19 I21">
    <cfRule type="cellIs" dxfId="52" priority="45" operator="lessThan">
      <formula>0</formula>
    </cfRule>
  </conditionalFormatting>
  <conditionalFormatting sqref="I19 I21">
    <cfRule type="containsText" dxfId="51" priority="39" operator="containsText" text="هماهنگی">
      <formula>NOT(ISERROR(SEARCH("هماهنگی",I19)))</formula>
    </cfRule>
    <cfRule type="containsText" dxfId="50" priority="40" operator="containsText" text="غیر">
      <formula>NOT(ISERROR(SEARCH("غیر",I19)))</formula>
    </cfRule>
    <cfRule type="containsText" dxfId="49" priority="44" operator="containsText" text="غیرمجاز">
      <formula>NOT(ISERROR(SEARCH("غیرمجاز",I19)))</formula>
    </cfRule>
  </conditionalFormatting>
  <conditionalFormatting sqref="I19 I21">
    <cfRule type="cellIs" dxfId="48" priority="42" operator="equal">
      <formula>"هماهنگی"</formula>
    </cfRule>
  </conditionalFormatting>
  <conditionalFormatting sqref="I19 I21">
    <cfRule type="containsText" dxfId="47" priority="41" operator="containsText" text="مجاز">
      <formula>NOT(ISERROR(SEARCH("مجاز",I19)))</formula>
    </cfRule>
  </conditionalFormatting>
  <conditionalFormatting sqref="J20">
    <cfRule type="cellIs" dxfId="46" priority="27" operator="lessThan">
      <formula>0</formula>
    </cfRule>
    <cfRule type="cellIs" dxfId="45" priority="28" operator="between">
      <formula>0</formula>
      <formula>30</formula>
    </cfRule>
    <cfRule type="cellIs" dxfId="44" priority="29" operator="greaterThan">
      <formula>30</formula>
    </cfRule>
    <cfRule type="cellIs" dxfId="43" priority="31" operator="lessThan">
      <formula>0</formula>
    </cfRule>
    <cfRule type="cellIs" dxfId="42" priority="32" operator="between">
      <formula>0</formula>
      <formula>30</formula>
    </cfRule>
    <cfRule type="cellIs" dxfId="41" priority="33" operator="lessThan">
      <formula>10</formula>
    </cfRule>
    <cfRule type="cellIs" dxfId="40" priority="34" operator="greaterThan">
      <formula>10</formula>
    </cfRule>
    <cfRule type="cellIs" dxfId="39" priority="36" operator="lessThan">
      <formula>10</formula>
    </cfRule>
    <cfRule type="cellIs" dxfId="38" priority="37" operator="lessThan">
      <formula>10</formula>
    </cfRule>
    <cfRule type="cellIs" dxfId="37" priority="38" operator="greaterThan">
      <formula>0.5</formula>
    </cfRule>
  </conditionalFormatting>
  <conditionalFormatting sqref="J20">
    <cfRule type="cellIs" dxfId="36" priority="35" operator="greaterThan">
      <formula>10</formula>
    </cfRule>
  </conditionalFormatting>
  <conditionalFormatting sqref="J20">
    <cfRule type="cellIs" dxfId="35" priority="30" operator="greaterThan">
      <formula>30</formula>
    </cfRule>
  </conditionalFormatting>
  <conditionalFormatting sqref="I20">
    <cfRule type="cellIs" dxfId="34" priority="26" operator="lessThan">
      <formula>0</formula>
    </cfRule>
  </conditionalFormatting>
  <conditionalFormatting sqref="I20">
    <cfRule type="containsText" dxfId="33" priority="20" operator="containsText" text="هماهنگی">
      <formula>NOT(ISERROR(SEARCH("هماهنگی",I20)))</formula>
    </cfRule>
    <cfRule type="containsText" dxfId="32" priority="21" operator="containsText" text="غیر">
      <formula>NOT(ISERROR(SEARCH("غیر",I20)))</formula>
    </cfRule>
    <cfRule type="containsText" dxfId="31" priority="25" operator="containsText" text="غیرمجاز">
      <formula>NOT(ISERROR(SEARCH("غیرمجاز",I20)))</formula>
    </cfRule>
  </conditionalFormatting>
  <conditionalFormatting sqref="I20">
    <cfRule type="cellIs" dxfId="30" priority="23" operator="equal">
      <formula>"هماهنگی"</formula>
    </cfRule>
  </conditionalFormatting>
  <conditionalFormatting sqref="I20">
    <cfRule type="containsText" dxfId="29" priority="22" operator="containsText" text="مجاز">
      <formula>NOT(ISERROR(SEARCH("مجاز",I20)))</formula>
    </cfRule>
  </conditionalFormatting>
  <conditionalFormatting sqref="J25">
    <cfRule type="cellIs" dxfId="28" priority="8" operator="lessThan">
      <formula>0</formula>
    </cfRule>
    <cfRule type="cellIs" dxfId="27" priority="9" operator="between">
      <formula>0</formula>
      <formula>30</formula>
    </cfRule>
    <cfRule type="cellIs" dxfId="26" priority="10" operator="greaterThan">
      <formula>30</formula>
    </cfRule>
    <cfRule type="cellIs" dxfId="25" priority="12" operator="lessThan">
      <formula>0</formula>
    </cfRule>
    <cfRule type="cellIs" dxfId="24" priority="13" operator="between">
      <formula>0</formula>
      <formula>30</formula>
    </cfRule>
    <cfRule type="cellIs" dxfId="23" priority="14" operator="lessThan">
      <formula>10</formula>
    </cfRule>
    <cfRule type="cellIs" dxfId="22" priority="15" operator="greaterThan">
      <formula>10</formula>
    </cfRule>
    <cfRule type="cellIs" dxfId="21" priority="17" operator="lessThan">
      <formula>10</formula>
    </cfRule>
    <cfRule type="cellIs" dxfId="20" priority="18" operator="lessThan">
      <formula>10</formula>
    </cfRule>
    <cfRule type="cellIs" dxfId="19" priority="19" operator="greaterThan">
      <formula>0.5</formula>
    </cfRule>
  </conditionalFormatting>
  <conditionalFormatting sqref="J25">
    <cfRule type="cellIs" dxfId="18" priority="16" operator="greaterThan">
      <formula>10</formula>
    </cfRule>
  </conditionalFormatting>
  <conditionalFormatting sqref="J25">
    <cfRule type="cellIs" dxfId="17" priority="11" operator="greaterThan">
      <formula>30</formula>
    </cfRule>
  </conditionalFormatting>
  <conditionalFormatting sqref="I25">
    <cfRule type="cellIs" dxfId="16" priority="7" operator="lessThan">
      <formula>0</formula>
    </cfRule>
  </conditionalFormatting>
  <conditionalFormatting sqref="I25">
    <cfRule type="containsText" dxfId="15" priority="1" operator="containsText" text="هماهنگی">
      <formula>NOT(ISERROR(SEARCH("هماهنگی",I25)))</formula>
    </cfRule>
    <cfRule type="containsText" dxfId="14" priority="2" operator="containsText" text="غیر">
      <formula>NOT(ISERROR(SEARCH("غیر",I25)))</formula>
    </cfRule>
    <cfRule type="containsText" dxfId="13" priority="6" operator="containsText" text="غیرمجاز">
      <formula>NOT(ISERROR(SEARCH("غیرمجاز",I25)))</formula>
    </cfRule>
  </conditionalFormatting>
  <conditionalFormatting sqref="I25">
    <cfRule type="cellIs" dxfId="12" priority="4" operator="equal">
      <formula>"هماهنگی"</formula>
    </cfRule>
  </conditionalFormatting>
  <conditionalFormatting sqref="I25">
    <cfRule type="containsText" dxfId="11" priority="3" operator="containsText" text="مجاز">
      <formula>NOT(ISERROR(SEARCH("مجاز",I25)))</formula>
    </cfRule>
  </conditionalFormatting>
  <printOptions horizontalCentered="1" verticalCentered="1"/>
  <pageMargins left="0" right="0" top="0" bottom="0" header="0.31496062992125984" footer="0"/>
  <pageSetup paperSize="9" scale="14"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95" operator="containsText" id="{58AB325B-3378-4520-BB98-CB0823EFEB24}">
            <xm:f>NOT(ISERROR(SEARCH(مجاز,I3)))</xm:f>
            <xm:f>مجاز</xm:f>
            <x14:dxf>
              <font>
                <color rgb="FF006100"/>
              </font>
              <fill>
                <patternFill>
                  <bgColor rgb="FFC6EFCE"/>
                </patternFill>
              </fill>
            </x14:dxf>
          </x14:cfRule>
          <xm:sqref>I3:I7</xm:sqref>
        </x14:conditionalFormatting>
        <x14:conditionalFormatting xmlns:xm="http://schemas.microsoft.com/office/excel/2006/main">
          <x14:cfRule type="containsText" priority="176" operator="containsText" id="{8C6EA48D-43B2-4367-A8BD-12E6D397181D}">
            <xm:f>NOT(ISERROR(SEARCH(مجاز,I8)))</xm:f>
            <xm:f>مجاز</xm:f>
            <x14:dxf>
              <font>
                <color rgb="FF006100"/>
              </font>
              <fill>
                <patternFill>
                  <bgColor rgb="FFC6EFCE"/>
                </patternFill>
              </fill>
            </x14:dxf>
          </x14:cfRule>
          <xm:sqref>I8:I9</xm:sqref>
        </x14:conditionalFormatting>
        <x14:conditionalFormatting xmlns:xm="http://schemas.microsoft.com/office/excel/2006/main">
          <x14:cfRule type="containsText" priority="157" operator="containsText" id="{6E418848-39B3-45E7-A9D8-9AD32A4DDFC1}">
            <xm:f>NOT(ISERROR(SEARCH(مجاز,I12)))</xm:f>
            <xm:f>مجاز</xm:f>
            <x14:dxf>
              <font>
                <color rgb="FF006100"/>
              </font>
              <fill>
                <patternFill>
                  <bgColor rgb="FFC6EFCE"/>
                </patternFill>
              </fill>
            </x14:dxf>
          </x14:cfRule>
          <xm:sqref>I12:I13</xm:sqref>
        </x14:conditionalFormatting>
        <x14:conditionalFormatting xmlns:xm="http://schemas.microsoft.com/office/excel/2006/main">
          <x14:cfRule type="containsText" priority="138" operator="containsText" id="{3AC29B95-16F2-468B-ACE6-F2FCDEDC673A}">
            <xm:f>NOT(ISERROR(SEARCH(مجاز,I14)))</xm:f>
            <xm:f>مجاز</xm:f>
            <x14:dxf>
              <font>
                <color rgb="FF006100"/>
              </font>
              <fill>
                <patternFill>
                  <bgColor rgb="FFC6EFCE"/>
                </patternFill>
              </fill>
            </x14:dxf>
          </x14:cfRule>
          <xm:sqref>I14</xm:sqref>
        </x14:conditionalFormatting>
        <x14:conditionalFormatting xmlns:xm="http://schemas.microsoft.com/office/excel/2006/main">
          <x14:cfRule type="containsText" priority="119" operator="containsText" id="{FC31B4B2-2645-4328-BAA8-D4D5F01E4872}">
            <xm:f>NOT(ISERROR(SEARCH(مجاز,I10)))</xm:f>
            <xm:f>مجاز</xm:f>
            <x14:dxf>
              <font>
                <color rgb="FF006100"/>
              </font>
              <fill>
                <patternFill>
                  <bgColor rgb="FFC6EFCE"/>
                </patternFill>
              </fill>
            </x14:dxf>
          </x14:cfRule>
          <xm:sqref>I10:I11</xm:sqref>
        </x14:conditionalFormatting>
        <x14:conditionalFormatting xmlns:xm="http://schemas.microsoft.com/office/excel/2006/main">
          <x14:cfRule type="containsText" priority="100" operator="containsText" id="{8ABC152B-BE3A-4DC6-B8AB-D3BF3A02C766}">
            <xm:f>NOT(ISERROR(SEARCH(مجاز,I15)))</xm:f>
            <xm:f>مجاز</xm:f>
            <x14:dxf>
              <font>
                <color rgb="FF006100"/>
              </font>
              <fill>
                <patternFill>
                  <bgColor rgb="FFC6EFCE"/>
                </patternFill>
              </fill>
            </x14:dxf>
          </x14:cfRule>
          <xm:sqref>I15:I16</xm:sqref>
        </x14:conditionalFormatting>
        <x14:conditionalFormatting xmlns:xm="http://schemas.microsoft.com/office/excel/2006/main">
          <x14:cfRule type="containsText" priority="81" operator="containsText" id="{FAB7C929-835C-4179-B441-63EF5B3A0ADA}">
            <xm:f>NOT(ISERROR(SEARCH(مجاز,I22)))</xm:f>
            <xm:f>مجاز</xm:f>
            <x14:dxf>
              <font>
                <color rgb="FF006100"/>
              </font>
              <fill>
                <patternFill>
                  <bgColor rgb="FFC6EFCE"/>
                </patternFill>
              </fill>
            </x14:dxf>
          </x14:cfRule>
          <xm:sqref>I22:I24</xm:sqref>
        </x14:conditionalFormatting>
        <x14:conditionalFormatting xmlns:xm="http://schemas.microsoft.com/office/excel/2006/main">
          <x14:cfRule type="containsText" priority="62" operator="containsText" id="{D0E7F44B-DFC0-4507-A6AA-60DB797814CA}">
            <xm:f>NOT(ISERROR(SEARCH(مجاز,I17)))</xm:f>
            <xm:f>مجاز</xm:f>
            <x14:dxf>
              <font>
                <color rgb="FF006100"/>
              </font>
              <fill>
                <patternFill>
                  <bgColor rgb="FFC6EFCE"/>
                </patternFill>
              </fill>
            </x14:dxf>
          </x14:cfRule>
          <xm:sqref>I17:I18</xm:sqref>
        </x14:conditionalFormatting>
        <x14:conditionalFormatting xmlns:xm="http://schemas.microsoft.com/office/excel/2006/main">
          <x14:cfRule type="containsText" priority="43" operator="containsText" id="{BCC9D089-DBE1-4F53-99D8-679D278AA3CA}">
            <xm:f>NOT(ISERROR(SEARCH(مجاز,I19)))</xm:f>
            <xm:f>مجاز</xm:f>
            <x14:dxf>
              <font>
                <color rgb="FF006100"/>
              </font>
              <fill>
                <patternFill>
                  <bgColor rgb="FFC6EFCE"/>
                </patternFill>
              </fill>
            </x14:dxf>
          </x14:cfRule>
          <xm:sqref>I19 I21</xm:sqref>
        </x14:conditionalFormatting>
        <x14:conditionalFormatting xmlns:xm="http://schemas.microsoft.com/office/excel/2006/main">
          <x14:cfRule type="containsText" priority="24" operator="containsText" id="{764A4C60-6D15-413C-986D-FBC049D7B60D}">
            <xm:f>NOT(ISERROR(SEARCH(مجاز,I20)))</xm:f>
            <xm:f>مجاز</xm:f>
            <x14:dxf>
              <font>
                <color rgb="FF006100"/>
              </font>
              <fill>
                <patternFill>
                  <bgColor rgb="FFC6EFCE"/>
                </patternFill>
              </fill>
            </x14:dxf>
          </x14:cfRule>
          <xm:sqref>I20</xm:sqref>
        </x14:conditionalFormatting>
        <x14:conditionalFormatting xmlns:xm="http://schemas.microsoft.com/office/excel/2006/main">
          <x14:cfRule type="containsText" priority="5" operator="containsText" id="{133F3EAB-1BDA-40ED-82CD-98859D247E4C}">
            <xm:f>NOT(ISERROR(SEARCH(مجاز,I25)))</xm:f>
            <xm:f>مجاز</xm:f>
            <x14:dxf>
              <font>
                <color rgb="FF006100"/>
              </font>
              <fill>
                <patternFill>
                  <bgColor rgb="FFC6EFCE"/>
                </patternFill>
              </fill>
            </x14:dxf>
          </x14:cfRule>
          <xm:sqref>I25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هادی روکش دار(CC) فشارمتوسط</vt:lpstr>
      <vt:lpstr>'هادی روکش دار(CC) فشارمتوسط'!Print_Area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وحید فرجی</cp:lastModifiedBy>
  <dcterms:created xsi:type="dcterms:W3CDTF">2020-02-28T08:58:24Z</dcterms:created>
  <dcterms:modified xsi:type="dcterms:W3CDTF">2023-05-20T05:15:10Z</dcterms:modified>
</cp:coreProperties>
</file>